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VP Virovitica\Desktop\REBALANS I 2025\"/>
    </mc:Choice>
  </mc:AlternateContent>
  <bookViews>
    <workbookView xWindow="0" yWindow="0" windowWidth="22740" windowHeight="11310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_FilterDatabase" localSheetId="6" hidden="1">'POSEBNI DIO'!$G$1:$G$140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E11" i="3"/>
  <c r="D10" i="8"/>
  <c r="H8" i="10" l="1"/>
  <c r="G27" i="7" l="1"/>
  <c r="E27" i="7"/>
  <c r="F22" i="7"/>
  <c r="G22" i="7"/>
  <c r="E22" i="7"/>
  <c r="E12" i="7" s="1"/>
  <c r="F6" i="7"/>
  <c r="G6" i="7"/>
  <c r="E6" i="7"/>
  <c r="G43" i="7"/>
  <c r="F43" i="7"/>
  <c r="E43" i="7"/>
  <c r="F5" i="7" l="1"/>
  <c r="E26" i="3"/>
  <c r="F26" i="3"/>
  <c r="G11" i="10" l="1"/>
  <c r="G8" i="10"/>
  <c r="D11" i="8" l="1"/>
  <c r="G38" i="7" l="1"/>
  <c r="G5" i="7" s="1"/>
  <c r="C43" i="8" l="1"/>
  <c r="B36" i="8"/>
  <c r="C36" i="8"/>
  <c r="B43" i="8"/>
  <c r="B47" i="8"/>
  <c r="C47" i="8"/>
  <c r="D11" i="3" l="1"/>
  <c r="G14" i="10" l="1"/>
  <c r="E32" i="3"/>
  <c r="F27" i="7"/>
  <c r="F8" i="10"/>
  <c r="E25" i="3" l="1"/>
  <c r="D36" i="8" l="1"/>
  <c r="D47" i="8"/>
  <c r="F25" i="3" l="1"/>
  <c r="E39" i="7" l="1"/>
  <c r="E38" i="7"/>
  <c r="E5" i="7" s="1"/>
  <c r="G31" i="7"/>
  <c r="E14" i="7"/>
  <c r="E8" i="7"/>
  <c r="G7" i="7"/>
  <c r="F7" i="7"/>
  <c r="B31" i="8" l="1"/>
  <c r="D24" i="8"/>
  <c r="C24" i="8"/>
  <c r="B24" i="8"/>
  <c r="B30" i="8" l="1"/>
  <c r="D43" i="8"/>
  <c r="C11" i="5" l="1"/>
  <c r="C10" i="5" s="1"/>
  <c r="D11" i="5"/>
  <c r="D10" i="5" s="1"/>
  <c r="B11" i="5"/>
  <c r="B10" i="5" s="1"/>
  <c r="C31" i="8"/>
  <c r="C30" i="8" s="1"/>
  <c r="D31" i="8"/>
  <c r="C20" i="8"/>
  <c r="D20" i="8"/>
  <c r="C18" i="8"/>
  <c r="D18" i="8"/>
  <c r="C15" i="8"/>
  <c r="D15" i="8"/>
  <c r="C11" i="8"/>
  <c r="B20" i="8"/>
  <c r="B18" i="8"/>
  <c r="B15" i="8"/>
  <c r="B11" i="8"/>
  <c r="C10" i="8" l="1"/>
  <c r="B10" i="8"/>
  <c r="D30" i="8"/>
  <c r="D32" i="3" l="1"/>
  <c r="D26" i="3"/>
  <c r="D25" i="3" l="1"/>
  <c r="F37" i="10"/>
  <c r="G34" i="10" s="1"/>
  <c r="G37" i="10" s="1"/>
  <c r="H34" i="10" s="1"/>
  <c r="H37" i="10" s="1"/>
  <c r="H21" i="10"/>
  <c r="G21" i="10"/>
  <c r="G22" i="10" s="1"/>
  <c r="F21" i="10"/>
  <c r="F11" i="10"/>
  <c r="H22" i="10" l="1"/>
  <c r="F14" i="10"/>
  <c r="F22" i="10" l="1"/>
  <c r="F29" i="10"/>
  <c r="H28" i="10"/>
</calcChain>
</file>

<file path=xl/sharedStrings.xml><?xml version="1.0" encoding="utf-8"?>
<sst xmlns="http://schemas.openxmlformats.org/spreadsheetml/2006/main" count="232" uniqueCount="128">
  <si>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</si>
  <si>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</si>
  <si>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</si>
  <si>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</si>
  <si>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</si>
  <si>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</si>
  <si>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</si>
  <si>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</si>
  <si>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</si>
  <si>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</si>
  <si>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</si>
  <si>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</si>
  <si>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</si>
  <si>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</si>
  <si>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</si>
  <si>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</si>
  <si>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</si>
  <si>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</si>
  <si>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</si>
  <si>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</si>
  <si>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</si>
  <si>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</si>
  <si>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</si>
  <si>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</si>
  <si>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</si>
  <si>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</si>
  <si>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</si>
  <si>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</si>
  <si>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</si>
  <si>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</si>
  <si>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</si>
  <si>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</si>
  <si>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</si>
  <si>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</si>
  <si>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</si>
  <si>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</si>
  <si>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</si>
  <si>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</si>
  <si>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</si>
  <si>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</si>
  <si>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</si>
  <si>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</si>
  <si>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</si>
  <si>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</si>
  <si>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</si>
  <si>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</si>
  <si>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</si>
  <si>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</si>
  <si>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</si>
  <si>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</si>
  <si>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</si>
  <si>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</si>
  <si>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</si>
  <si>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</si>
  <si>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</si>
  <si>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</si>
  <si>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</si>
  <si>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</si>
  <si>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</si>
  <si>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</si>
  <si>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</si>
  <si>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</si>
  <si>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</si>
  <si>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prodaje proizvoda i robe te pruženih usluga, prihodi od donacija te povrati po protestiranim jamstvima</t>
  </si>
  <si>
    <t>Financijski rashodi</t>
  </si>
  <si>
    <t>Pomoći dane u inozemstvo i unutar općeg proračuna</t>
  </si>
  <si>
    <t>Naknade građanima i kućanstvima na temelju osiguranja i druge naknade</t>
  </si>
  <si>
    <t>Ostali opći prihodi i primici</t>
  </si>
  <si>
    <t>1.1.Prihodi od poreza</t>
  </si>
  <si>
    <t xml:space="preserve">1.2.Porezni prihodi za decentralizirane funkcije </t>
  </si>
  <si>
    <t>1.5.Ostali opći prihodi i primici</t>
  </si>
  <si>
    <t>3.6.Prihodi za posebne namjene za proračunske korisnike</t>
  </si>
  <si>
    <t>Pomoći za proračunske korisnike</t>
  </si>
  <si>
    <t>4.5.Pomoći za proračunske korisnike</t>
  </si>
  <si>
    <t>1.7.Penesena neutrošena sredstva</t>
  </si>
  <si>
    <t>Izvor financiranja 1.5.</t>
  </si>
  <si>
    <t>Aktivnost A100001</t>
  </si>
  <si>
    <t>Aktivnost A100002</t>
  </si>
  <si>
    <t>Vlastiti prihodi</t>
  </si>
  <si>
    <t>Aktivnost A100003</t>
  </si>
  <si>
    <t>Aktivnost A100005</t>
  </si>
  <si>
    <t>9.5. Pomoći za proračunske korisnike - višak</t>
  </si>
  <si>
    <t>2.3.Vlastiti prihod - višak</t>
  </si>
  <si>
    <t>9.3.Vlastiti prihod - višak</t>
  </si>
  <si>
    <t>4.7.Pomoći iz međ. organizacija, inst. i tijela EU za proračunske korisnike</t>
  </si>
  <si>
    <t>Prihodi od prodaje nefinancijske imovine</t>
  </si>
  <si>
    <t>Prihodi od prodaje proizvedene dugotrajne imovine</t>
  </si>
  <si>
    <t>6 Prihod od prodaje</t>
  </si>
  <si>
    <t xml:space="preserve">6.3. Prihod od prodaje ili zamjene nefin. Imovine </t>
  </si>
  <si>
    <t xml:space="preserve">5.6. Donacije za proračunske korisnike - višak </t>
  </si>
  <si>
    <t xml:space="preserve">6.4. Prihod od prodaje ili zamjene nef. Imovine - višak </t>
  </si>
  <si>
    <t xml:space="preserve">03 Javni red i sigurnost </t>
  </si>
  <si>
    <t>32 Usluge protupožarne zaštite</t>
  </si>
  <si>
    <t>PROGRAM 1002</t>
  </si>
  <si>
    <t>VATROGASTVO</t>
  </si>
  <si>
    <t>VATROGASTVO DO MINIMALNOG STANDARDA</t>
  </si>
  <si>
    <t>VATROGASTVO IZNAD MINIMALNOG STANDARDA</t>
  </si>
  <si>
    <t>POSEBNE MJERE ZA ZAŠTITU OD POŽARA</t>
  </si>
  <si>
    <t>ODRŽAVANJE VATROGASNIH APARATA</t>
  </si>
  <si>
    <t>Kapitalni projekt K100001</t>
  </si>
  <si>
    <t>NABAVA NEFINAN. IMOVINE IZNAD MINIMALNOG STANDARDA</t>
  </si>
  <si>
    <t xml:space="preserve">9.6. Donacije za proračunske korisnike - višak </t>
  </si>
  <si>
    <t xml:space="preserve">4.5. Pomoći za proračunske korisnike </t>
  </si>
  <si>
    <t xml:space="preserve">9.7. Prihod od prodaje ili zamjene nefinancijske imovine - višak </t>
  </si>
  <si>
    <t>PLAN 2025.</t>
  </si>
  <si>
    <t>PROMJENA</t>
  </si>
  <si>
    <t>NOVI IZNOS 2025.</t>
  </si>
  <si>
    <t xml:space="preserve">PROMJENA </t>
  </si>
  <si>
    <t xml:space="preserve">PLAN </t>
  </si>
  <si>
    <t>NOVI IZNOS</t>
  </si>
  <si>
    <t>3.C..Vlastiti prihod</t>
  </si>
  <si>
    <t>6.9. Tekuće donacije za proračunske korisnike</t>
  </si>
  <si>
    <t>4.L.Pomoći izravnanja za decentralizirane funkcije</t>
  </si>
  <si>
    <t>4.L..Pomoći izravnanja za decentralizirane funkcije</t>
  </si>
  <si>
    <t>3.C. Vlastiti prihod</t>
  </si>
  <si>
    <t>6.9. Donacije za proračunske korisnike</t>
  </si>
  <si>
    <t>FINANCIJSKI PLAN PRORAČUNSKOG KORISNIKA JEDINICE LOKALNE I PODRUČNE (REGIONALNE) SAMOUPRAVE 
ZA 2025.  GODINU</t>
  </si>
  <si>
    <t>FINANCIJSKI PLAN PRORAČUNSKOG KORISNIKA JEDINICE LOKALNE I PODRUČNE (REGIONALNE) SAMOUPRAVE 
ZA 2025. GODINU</t>
  </si>
  <si>
    <t>Izvor financiranja 1.1.</t>
  </si>
  <si>
    <t xml:space="preserve">Izvor financiranja 3.C. </t>
  </si>
  <si>
    <t>Vlastiti prihodi proračunskog kor.</t>
  </si>
  <si>
    <t xml:space="preserve">Izvor financiranja 6.9. </t>
  </si>
  <si>
    <t>Donacije za proračunske kor.</t>
  </si>
  <si>
    <t>Izvor financiranja 5.B.</t>
  </si>
  <si>
    <t>Prihodi od poreza</t>
  </si>
  <si>
    <t>Izvor financiranja 4.L.</t>
  </si>
  <si>
    <t>Vlastiti prihod p.k.</t>
  </si>
  <si>
    <t>Decentralizirane funkcije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</si>
</sst>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</cellStyleXfs>
  <cellXfs count="23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wrapText="1"/>
    </xf>
    <xf numFmtId="0" fontId="15" fillId="0" borderId="0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7" fillId="0" borderId="3" xfId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0" fontId="17" fillId="2" borderId="3" xfId="0" quotePrefix="1" applyFont="1" applyFill="1" applyBorder="1" applyAlignment="1">
      <alignment horizontal="left" vertical="center"/>
    </xf>
    <xf numFmtId="0" fontId="17" fillId="0" borderId="3" xfId="4" applyFont="1" applyFill="1" applyBorder="1" applyAlignment="1">
      <alignment horizontal="left" vertical="center" wrapText="1"/>
    </xf>
    <xf numFmtId="3" fontId="18" fillId="2" borderId="4" xfId="0" applyNumberFormat="1" applyFont="1" applyFill="1" applyBorder="1" applyAlignment="1">
      <alignment horizontal="right"/>
    </xf>
    <xf numFmtId="3" fontId="7" fillId="2" borderId="3" xfId="0" quotePrefix="1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center"/>
    </xf>
    <xf numFmtId="3" fontId="7" fillId="2" borderId="3" xfId="0" quotePrefix="1" applyNumberFormat="1" applyFont="1" applyFill="1" applyBorder="1" applyAlignment="1">
      <alignment horizontal="right" wrapText="1"/>
    </xf>
    <xf numFmtId="3" fontId="7" fillId="2" borderId="3" xfId="0" applyNumberFormat="1" applyFont="1" applyFill="1" applyBorder="1" applyAlignment="1" applyProtection="1">
      <alignment horizontal="right" wrapText="1"/>
    </xf>
    <xf numFmtId="3" fontId="6" fillId="2" borderId="4" xfId="0" applyNumberFormat="1" applyFont="1" applyFill="1" applyBorder="1" applyAlignment="1">
      <alignment horizontal="right"/>
    </xf>
    <xf numFmtId="43" fontId="6" fillId="2" borderId="3" xfId="0" applyNumberFormat="1" applyFont="1" applyFill="1" applyBorder="1" applyAlignment="1">
      <alignment horizontal="right"/>
    </xf>
    <xf numFmtId="0" fontId="20" fillId="0" borderId="0" xfId="0" applyFont="1"/>
    <xf numFmtId="0" fontId="0" fillId="0" borderId="0" xfId="0" applyAlignment="1"/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vertical="center" wrapText="1"/>
    </xf>
    <xf numFmtId="0" fontId="20" fillId="0" borderId="0" xfId="0" applyFont="1" applyAlignment="1"/>
    <xf numFmtId="3" fontId="7" fillId="0" borderId="3" xfId="0" applyNumberFormat="1" applyFont="1" applyBorder="1"/>
    <xf numFmtId="3" fontId="9" fillId="0" borderId="3" xfId="0" applyNumberFormat="1" applyFont="1" applyBorder="1" applyAlignment="1">
      <alignment horizontal="center"/>
    </xf>
    <xf numFmtId="3" fontId="9" fillId="0" borderId="3" xfId="0" applyNumberFormat="1" applyFont="1" applyFill="1" applyBorder="1" applyAlignment="1">
      <alignment horizontal="right"/>
    </xf>
    <xf numFmtId="3" fontId="9" fillId="3" borderId="3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3" fontId="9" fillId="2" borderId="4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43" fontId="1" fillId="0" borderId="0" xfId="0" applyNumberFormat="1" applyFont="1"/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6" fillId="4" borderId="8" xfId="0" applyNumberFormat="1" applyFont="1" applyFill="1" applyBorder="1" applyAlignment="1" applyProtection="1">
      <alignment horizontal="center" vertical="center" wrapText="1"/>
    </xf>
    <xf numFmtId="0" fontId="6" fillId="4" borderId="9" xfId="0" applyNumberFormat="1" applyFont="1" applyFill="1" applyBorder="1" applyAlignment="1" applyProtection="1">
      <alignment horizontal="center" vertical="center" wrapText="1"/>
    </xf>
    <xf numFmtId="0" fontId="6" fillId="4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left" vertical="center" wrapText="1"/>
    </xf>
    <xf numFmtId="0" fontId="7" fillId="2" borderId="11" xfId="0" quotePrefix="1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7" fillId="2" borderId="12" xfId="0" applyNumberFormat="1" applyFont="1" applyFill="1" applyBorder="1" applyAlignment="1" applyProtection="1">
      <alignment horizontal="left" vertical="center" wrapText="1"/>
    </xf>
    <xf numFmtId="0" fontId="7" fillId="2" borderId="13" xfId="0" applyNumberFormat="1" applyFont="1" applyFill="1" applyBorder="1" applyAlignment="1" applyProtection="1">
      <alignment horizontal="left" vertical="center" wrapText="1"/>
    </xf>
    <xf numFmtId="0" fontId="7" fillId="2" borderId="13" xfId="0" applyNumberFormat="1" applyFont="1" applyFill="1" applyBorder="1" applyAlignment="1" applyProtection="1">
      <alignment vertical="center" wrapText="1"/>
    </xf>
    <xf numFmtId="3" fontId="3" fillId="2" borderId="14" xfId="0" applyNumberFormat="1" applyFont="1" applyFill="1" applyBorder="1" applyAlignment="1">
      <alignment horizontal="right"/>
    </xf>
    <xf numFmtId="3" fontId="3" fillId="2" borderId="13" xfId="0" applyNumberFormat="1" applyFont="1" applyFill="1" applyBorder="1" applyAlignment="1">
      <alignment horizontal="right"/>
    </xf>
    <xf numFmtId="0" fontId="0" fillId="0" borderId="0" xfId="0" applyBorder="1" applyAlignment="1"/>
    <xf numFmtId="0" fontId="19" fillId="0" borderId="13" xfId="5" applyFont="1" applyFill="1" applyBorder="1" applyAlignment="1">
      <alignment horizontal="left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9" fillId="2" borderId="11" xfId="0" applyNumberFormat="1" applyFont="1" applyFill="1" applyBorder="1" applyAlignment="1" applyProtection="1">
      <alignment vertical="center" wrapText="1"/>
    </xf>
    <xf numFmtId="0" fontId="8" fillId="2" borderId="11" xfId="0" quotePrefix="1" applyFont="1" applyFill="1" applyBorder="1" applyAlignment="1">
      <alignment horizontal="left" vertical="center"/>
    </xf>
    <xf numFmtId="0" fontId="8" fillId="2" borderId="11" xfId="0" quotePrefix="1" applyFont="1" applyFill="1" applyBorder="1" applyAlignment="1">
      <alignment horizontal="left" vertical="center" wrapText="1"/>
    </xf>
    <xf numFmtId="0" fontId="8" fillId="2" borderId="11" xfId="0" applyNumberFormat="1" applyFont="1" applyFill="1" applyBorder="1" applyAlignment="1" applyProtection="1">
      <alignment horizontal="left" vertical="center" wrapText="1"/>
    </xf>
    <xf numFmtId="0" fontId="8" fillId="2" borderId="12" xfId="0" quotePrefix="1" applyFont="1" applyFill="1" applyBorder="1" applyAlignment="1">
      <alignment horizontal="left" vertical="center" wrapText="1"/>
    </xf>
    <xf numFmtId="3" fontId="7" fillId="2" borderId="13" xfId="0" applyNumberFormat="1" applyFont="1" applyFill="1" applyBorder="1" applyAlignment="1" applyProtection="1">
      <alignment horizontal="right" wrapText="1"/>
    </xf>
    <xf numFmtId="3" fontId="7" fillId="0" borderId="13" xfId="0" applyNumberFormat="1" applyFont="1" applyBorder="1"/>
    <xf numFmtId="0" fontId="20" fillId="0" borderId="0" xfId="0" applyFont="1" applyBorder="1" applyAlignment="1"/>
    <xf numFmtId="0" fontId="6" fillId="4" borderId="15" xfId="0" applyNumberFormat="1" applyFont="1" applyFill="1" applyBorder="1" applyAlignment="1" applyProtection="1">
      <alignment horizontal="center" vertical="center" wrapText="1"/>
    </xf>
    <xf numFmtId="0" fontId="6" fillId="4" borderId="16" xfId="0" applyNumberFormat="1" applyFont="1" applyFill="1" applyBorder="1" applyAlignment="1" applyProtection="1">
      <alignment horizontal="center" vertical="center" wrapText="1"/>
    </xf>
    <xf numFmtId="0" fontId="6" fillId="4" borderId="17" xfId="0" applyNumberFormat="1" applyFont="1" applyFill="1" applyBorder="1" applyAlignment="1" applyProtection="1">
      <alignment horizontal="center" vertical="center" wrapText="1"/>
    </xf>
    <xf numFmtId="3" fontId="7" fillId="2" borderId="13" xfId="0" applyNumberFormat="1" applyFont="1" applyFill="1" applyBorder="1" applyAlignment="1">
      <alignment horizontal="right"/>
    </xf>
    <xf numFmtId="4" fontId="6" fillId="4" borderId="10" xfId="0" applyNumberFormat="1" applyFont="1" applyFill="1" applyBorder="1" applyAlignment="1" applyProtection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43" fontId="6" fillId="5" borderId="3" xfId="0" applyNumberFormat="1" applyFont="1" applyFill="1" applyBorder="1" applyAlignment="1">
      <alignment horizontal="right"/>
    </xf>
    <xf numFmtId="43" fontId="3" fillId="5" borderId="3" xfId="0" applyNumberFormat="1" applyFont="1" applyFill="1" applyBorder="1" applyAlignment="1">
      <alignment horizontal="right"/>
    </xf>
    <xf numFmtId="43" fontId="19" fillId="5" borderId="3" xfId="0" applyNumberFormat="1" applyFont="1" applyFill="1" applyBorder="1" applyAlignment="1">
      <alignment horizontal="right"/>
    </xf>
    <xf numFmtId="0" fontId="19" fillId="5" borderId="3" xfId="0" applyNumberFormat="1" applyFont="1" applyFill="1" applyBorder="1" applyAlignment="1" applyProtection="1">
      <alignment horizontal="left" vertical="center" wrapText="1"/>
    </xf>
    <xf numFmtId="0" fontId="6" fillId="6" borderId="3" xfId="0" applyNumberFormat="1" applyFont="1" applyFill="1" applyBorder="1" applyAlignment="1" applyProtection="1">
      <alignment horizontal="left" vertical="center" wrapText="1"/>
    </xf>
    <xf numFmtId="43" fontId="6" fillId="6" borderId="3" xfId="0" applyNumberFormat="1" applyFont="1" applyFill="1" applyBorder="1" applyAlignment="1">
      <alignment horizontal="right"/>
    </xf>
    <xf numFmtId="0" fontId="3" fillId="6" borderId="3" xfId="0" applyNumberFormat="1" applyFont="1" applyFill="1" applyBorder="1" applyAlignment="1" applyProtection="1">
      <alignment horizontal="left" vertical="center" wrapText="1"/>
    </xf>
    <xf numFmtId="43" fontId="3" fillId="6" borderId="3" xfId="0" applyNumberFormat="1" applyFont="1" applyFill="1" applyBorder="1" applyAlignment="1">
      <alignment horizontal="right"/>
    </xf>
    <xf numFmtId="43" fontId="19" fillId="6" borderId="3" xfId="0" applyNumberFormat="1" applyFont="1" applyFill="1" applyBorder="1" applyAlignment="1">
      <alignment horizontal="right"/>
    </xf>
    <xf numFmtId="0" fontId="19" fillId="6" borderId="3" xfId="0" applyNumberFormat="1" applyFont="1" applyFill="1" applyBorder="1" applyAlignment="1" applyProtection="1">
      <alignment horizontal="left" vertical="center" wrapText="1"/>
    </xf>
    <xf numFmtId="43" fontId="1" fillId="5" borderId="3" xfId="0" applyNumberFormat="1" applyFont="1" applyFill="1" applyBorder="1" applyAlignment="1">
      <alignment horizontal="right"/>
    </xf>
    <xf numFmtId="43" fontId="18" fillId="5" borderId="3" xfId="0" applyNumberFormat="1" applyFont="1" applyFill="1" applyBorder="1" applyAlignment="1">
      <alignment horizontal="right"/>
    </xf>
    <xf numFmtId="0" fontId="18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43" fontId="17" fillId="5" borderId="3" xfId="0" applyNumberFormat="1" applyFont="1" applyFill="1" applyBorder="1" applyAlignment="1">
      <alignment horizontal="right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43" fontId="6" fillId="7" borderId="3" xfId="0" applyNumberFormat="1" applyFont="1" applyFill="1" applyBorder="1" applyAlignment="1">
      <alignment horizontal="right"/>
    </xf>
    <xf numFmtId="0" fontId="6" fillId="7" borderId="3" xfId="0" applyNumberFormat="1" applyFont="1" applyFill="1" applyBorder="1" applyAlignment="1" applyProtection="1">
      <alignment horizontal="left" vertical="center" wrapText="1"/>
    </xf>
    <xf numFmtId="0" fontId="3" fillId="7" borderId="3" xfId="0" applyNumberFormat="1" applyFont="1" applyFill="1" applyBorder="1" applyAlignment="1" applyProtection="1">
      <alignment horizontal="left" vertical="center" wrapText="1"/>
    </xf>
    <xf numFmtId="43" fontId="19" fillId="7" borderId="3" xfId="0" applyNumberFormat="1" applyFont="1" applyFill="1" applyBorder="1" applyAlignment="1">
      <alignment horizontal="right"/>
    </xf>
    <xf numFmtId="43" fontId="3" fillId="7" borderId="3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vertical="top" wrapText="1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43" fontId="9" fillId="3" borderId="3" xfId="0" applyNumberFormat="1" applyFont="1" applyFill="1" applyBorder="1" applyAlignment="1">
      <alignment horizontal="right"/>
    </xf>
    <xf numFmtId="43" fontId="7" fillId="3" borderId="3" xfId="0" applyNumberFormat="1" applyFont="1" applyFill="1" applyBorder="1" applyAlignment="1">
      <alignment horizontal="right"/>
    </xf>
    <xf numFmtId="0" fontId="9" fillId="3" borderId="3" xfId="0" applyFont="1" applyFill="1" applyBorder="1"/>
    <xf numFmtId="43" fontId="9" fillId="3" borderId="3" xfId="0" applyNumberFormat="1" applyFont="1" applyFill="1" applyBorder="1"/>
    <xf numFmtId="43" fontId="7" fillId="3" borderId="3" xfId="0" applyNumberFormat="1" applyFont="1" applyFill="1" applyBorder="1"/>
    <xf numFmtId="0" fontId="6" fillId="8" borderId="3" xfId="0" applyNumberFormat="1" applyFont="1" applyFill="1" applyBorder="1" applyAlignment="1" applyProtection="1">
      <alignment horizontal="left" vertical="center" wrapText="1"/>
    </xf>
    <xf numFmtId="43" fontId="6" fillId="8" borderId="3" xfId="0" applyNumberFormat="1" applyFont="1" applyFill="1" applyBorder="1" applyAlignment="1">
      <alignment horizontal="right"/>
    </xf>
    <xf numFmtId="43" fontId="3" fillId="8" borderId="3" xfId="0" applyNumberFormat="1" applyFont="1" applyFill="1" applyBorder="1" applyAlignment="1">
      <alignment horizontal="right"/>
    </xf>
    <xf numFmtId="0" fontId="6" fillId="8" borderId="18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3" fillId="8" borderId="18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0" fontId="3" fillId="8" borderId="3" xfId="0" applyNumberFormat="1" applyFont="1" applyFill="1" applyBorder="1" applyAlignment="1" applyProtection="1">
      <alignment horizontal="left" vertical="center" wrapText="1"/>
    </xf>
    <xf numFmtId="0" fontId="3" fillId="6" borderId="11" xfId="0" applyNumberFormat="1" applyFont="1" applyFill="1" applyBorder="1" applyAlignment="1" applyProtection="1">
      <alignment horizontal="left" vertical="center" wrapText="1"/>
    </xf>
    <xf numFmtId="0" fontId="19" fillId="6" borderId="11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19" fillId="6" borderId="4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9" fillId="3" borderId="18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9" fillId="3" borderId="11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0" fontId="7" fillId="3" borderId="11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0" fontId="17" fillId="5" borderId="11" xfId="0" applyNumberFormat="1" applyFont="1" applyFill="1" applyBorder="1" applyAlignment="1" applyProtection="1">
      <alignment horizontal="left" vertical="center" wrapText="1"/>
    </xf>
    <xf numFmtId="0" fontId="17" fillId="5" borderId="3" xfId="0" applyNumberFormat="1" applyFont="1" applyFill="1" applyBorder="1" applyAlignment="1" applyProtection="1">
      <alignment horizontal="left" vertical="center" wrapText="1"/>
    </xf>
    <xf numFmtId="0" fontId="6" fillId="7" borderId="18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7" borderId="11" xfId="0" applyNumberFormat="1" applyFont="1" applyFill="1" applyBorder="1" applyAlignment="1" applyProtection="1">
      <alignment horizontal="left" vertical="center" wrapText="1"/>
    </xf>
    <xf numFmtId="0" fontId="3" fillId="7" borderId="3" xfId="0" applyNumberFormat="1" applyFont="1" applyFill="1" applyBorder="1" applyAlignment="1" applyProtection="1">
      <alignment horizontal="left" vertical="center" wrapText="1"/>
    </xf>
    <xf numFmtId="0" fontId="6" fillId="5" borderId="20" xfId="0" applyNumberFormat="1" applyFont="1" applyFill="1" applyBorder="1" applyAlignment="1" applyProtection="1">
      <alignment horizontal="left" vertical="center" wrapText="1"/>
    </xf>
    <xf numFmtId="0" fontId="6" fillId="5" borderId="7" xfId="0" applyNumberFormat="1" applyFont="1" applyFill="1" applyBorder="1" applyAlignment="1" applyProtection="1">
      <alignment horizontal="left" vertical="center" wrapText="1"/>
    </xf>
    <xf numFmtId="0" fontId="6" fillId="6" borderId="11" xfId="0" applyNumberFormat="1" applyFont="1" applyFill="1" applyBorder="1" applyAlignment="1" applyProtection="1">
      <alignment horizontal="left" vertical="center" wrapText="1"/>
    </xf>
    <xf numFmtId="0" fontId="6" fillId="6" borderId="3" xfId="0" applyNumberFormat="1" applyFont="1" applyFill="1" applyBorder="1" applyAlignment="1" applyProtection="1">
      <alignment horizontal="left" vertical="center" wrapText="1"/>
    </xf>
    <xf numFmtId="0" fontId="19" fillId="6" borderId="11" xfId="0" applyNumberFormat="1" applyFont="1" applyFill="1" applyBorder="1" applyAlignment="1" applyProtection="1">
      <alignment horizontal="left" vertical="center" wrapText="1"/>
    </xf>
    <xf numFmtId="0" fontId="19" fillId="6" borderId="3" xfId="0" applyNumberFormat="1" applyFont="1" applyFill="1" applyBorder="1" applyAlignment="1" applyProtection="1">
      <alignment horizontal="left" vertical="center" wrapText="1"/>
    </xf>
    <xf numFmtId="0" fontId="19" fillId="6" borderId="19" xfId="0" applyNumberFormat="1" applyFont="1" applyFill="1" applyBorder="1" applyAlignment="1" applyProtection="1">
      <alignment horizontal="left" vertical="center" wrapText="1"/>
    </xf>
    <xf numFmtId="0" fontId="19" fillId="6" borderId="6" xfId="0" applyNumberFormat="1" applyFont="1" applyFill="1" applyBorder="1" applyAlignment="1" applyProtection="1">
      <alignment horizontal="left" vertical="center" wrapText="1"/>
    </xf>
    <xf numFmtId="0" fontId="6" fillId="8" borderId="11" xfId="0" applyNumberFormat="1" applyFont="1" applyFill="1" applyBorder="1" applyAlignment="1" applyProtection="1">
      <alignment horizontal="left" vertical="center" wrapText="1"/>
    </xf>
    <xf numFmtId="0" fontId="6" fillId="8" borderId="3" xfId="0" applyNumberFormat="1" applyFont="1" applyFill="1" applyBorder="1" applyAlignment="1" applyProtection="1">
      <alignment horizontal="left" vertical="center" wrapText="1"/>
    </xf>
    <xf numFmtId="0" fontId="6" fillId="2" borderId="11" xfId="0" applyNumberFormat="1" applyFont="1" applyFill="1" applyBorder="1" applyAlignment="1" applyProtection="1">
      <alignment horizontal="left" vertical="center" wrapTex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4" borderId="8" xfId="0" applyNumberFormat="1" applyFont="1" applyFill="1" applyBorder="1" applyAlignment="1" applyProtection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6" fillId="5" borderId="11" xfId="0" applyNumberFormat="1" applyFont="1" applyFill="1" applyBorder="1" applyAlignment="1" applyProtection="1">
      <alignment horizontal="left" vertical="center" wrapText="1"/>
    </xf>
    <xf numFmtId="0" fontId="6" fillId="5" borderId="3" xfId="0" applyNumberFormat="1" applyFont="1" applyFill="1" applyBorder="1" applyAlignment="1" applyProtection="1">
      <alignment horizontal="left" vertical="center" wrapText="1"/>
    </xf>
    <xf numFmtId="0" fontId="18" fillId="5" borderId="11" xfId="0" applyNumberFormat="1" applyFont="1" applyFill="1" applyBorder="1" applyAlignment="1" applyProtection="1">
      <alignment horizontal="left" vertical="center" wrapText="1"/>
    </xf>
    <xf numFmtId="0" fontId="18" fillId="5" borderId="3" xfId="0" applyNumberFormat="1" applyFont="1" applyFill="1" applyBorder="1" applyAlignment="1" applyProtection="1">
      <alignment horizontal="left" vertical="center" wrapText="1"/>
    </xf>
    <xf numFmtId="0" fontId="19" fillId="5" borderId="18" xfId="0" applyNumberFormat="1" applyFont="1" applyFill="1" applyBorder="1" applyAlignment="1" applyProtection="1">
      <alignment horizontal="left" vertical="center" wrapText="1"/>
    </xf>
    <xf numFmtId="0" fontId="19" fillId="5" borderId="2" xfId="0" applyNumberFormat="1" applyFont="1" applyFill="1" applyBorder="1" applyAlignment="1" applyProtection="1">
      <alignment horizontal="left" vertical="center" wrapText="1"/>
    </xf>
    <xf numFmtId="0" fontId="19" fillId="5" borderId="4" xfId="0" applyNumberFormat="1" applyFont="1" applyFill="1" applyBorder="1" applyAlignment="1" applyProtection="1">
      <alignment horizontal="left" vertical="center" wrapText="1"/>
    </xf>
    <xf numFmtId="0" fontId="19" fillId="5" borderId="11" xfId="0" applyNumberFormat="1" applyFont="1" applyFill="1" applyBorder="1" applyAlignment="1" applyProtection="1">
      <alignment horizontal="left" vertical="center" wrapText="1"/>
    </xf>
    <xf numFmtId="0" fontId="19" fillId="5" borderId="3" xfId="0" applyNumberFormat="1" applyFont="1" applyFill="1" applyBorder="1" applyAlignment="1" applyProtection="1">
      <alignment horizontal="left" vertical="center" wrapText="1"/>
    </xf>
    <xf numFmtId="0" fontId="9" fillId="5" borderId="11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6" fillId="6" borderId="18" xfId="0" applyNumberFormat="1" applyFont="1" applyFill="1" applyBorder="1" applyAlignment="1" applyProtection="1">
      <alignment horizontal="center" vertical="center" wrapText="1"/>
    </xf>
    <xf numFmtId="0" fontId="6" fillId="6" borderId="2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center" vertical="center" wrapText="1"/>
    </xf>
    <xf numFmtId="0" fontId="3" fillId="6" borderId="11" xfId="0" applyNumberFormat="1" applyFont="1" applyFill="1" applyBorder="1" applyAlignment="1" applyProtection="1">
      <alignment horizontal="left" vertical="center" wrapText="1"/>
    </xf>
    <xf numFmtId="0" fontId="3" fillId="6" borderId="3" xfId="0" applyNumberFormat="1" applyFont="1" applyFill="1" applyBorder="1" applyAlignment="1" applyProtection="1">
      <alignment horizontal="left" vertical="center" wrapText="1"/>
    </xf>
    <xf numFmtId="0" fontId="19" fillId="6" borderId="18" xfId="0" applyNumberFormat="1" applyFont="1" applyFill="1" applyBorder="1" applyAlignment="1" applyProtection="1">
      <alignment horizontal="left" vertical="center" wrapText="1"/>
    </xf>
    <xf numFmtId="0" fontId="19" fillId="6" borderId="2" xfId="0" applyNumberFormat="1" applyFont="1" applyFill="1" applyBorder="1" applyAlignment="1" applyProtection="1">
      <alignment horizontal="left" vertical="center" wrapText="1"/>
    </xf>
    <xf numFmtId="0" fontId="19" fillId="6" borderId="4" xfId="0" applyNumberFormat="1" applyFont="1" applyFill="1" applyBorder="1" applyAlignment="1" applyProtection="1">
      <alignment horizontal="left" vertical="center" wrapText="1"/>
    </xf>
    <xf numFmtId="0" fontId="6" fillId="8" borderId="18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</cellXfs>
  <cellStyles count="8">
    <cellStyle name="Normalno" xfId="0" builtinId="0"/>
    <cellStyle name="Normalno 2" xfId="6"/>
    <cellStyle name="Normalno 3" xfId="7"/>
    <cellStyle name="Normalno 4" xfId="2"/>
    <cellStyle name="Obično_List1" xfId="3"/>
    <cellStyle name="Obično_List4" xfId="4"/>
    <cellStyle name="Obično_List5" xfId="5"/>
    <cellStyle name="Obično_Lis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J22" sqref="J22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158" t="s">
        <v>116</v>
      </c>
      <c r="B1" s="158"/>
      <c r="C1" s="158"/>
      <c r="D1" s="158"/>
      <c r="E1" s="158"/>
      <c r="F1" s="158"/>
      <c r="G1" s="158"/>
      <c r="H1" s="158"/>
    </row>
    <row r="2" spans="1:8" ht="18" x14ac:dyDescent="0.25">
      <c r="A2" s="21"/>
      <c r="B2" s="21"/>
      <c r="C2" s="21"/>
      <c r="D2" s="21"/>
      <c r="E2" s="21"/>
      <c r="F2" s="21"/>
      <c r="G2" s="21"/>
      <c r="H2" s="21"/>
    </row>
    <row r="3" spans="1:8" ht="15.75" x14ac:dyDescent="0.25">
      <c r="A3" s="158" t="s">
        <v>17</v>
      </c>
      <c r="B3" s="158"/>
      <c r="C3" s="158"/>
      <c r="D3" s="158"/>
      <c r="E3" s="158"/>
      <c r="F3" s="158"/>
      <c r="G3" s="158"/>
      <c r="H3" s="158"/>
    </row>
    <row r="4" spans="1:8" ht="18" x14ac:dyDescent="0.25">
      <c r="A4" s="21"/>
      <c r="B4" s="21"/>
      <c r="C4" s="21"/>
      <c r="D4" s="21"/>
      <c r="E4" s="21"/>
      <c r="F4" s="21"/>
      <c r="G4" s="21"/>
      <c r="H4" s="21"/>
    </row>
    <row r="5" spans="1:8" ht="15.75" x14ac:dyDescent="0.25">
      <c r="A5" s="158" t="s">
        <v>23</v>
      </c>
      <c r="B5" s="170"/>
      <c r="C5" s="170"/>
      <c r="D5" s="170"/>
      <c r="E5" s="170"/>
      <c r="F5" s="170"/>
      <c r="G5" s="170"/>
      <c r="H5" s="170"/>
    </row>
    <row r="6" spans="1:8" ht="18" x14ac:dyDescent="0.25">
      <c r="A6" s="1"/>
      <c r="B6" s="2"/>
      <c r="C6" s="2"/>
      <c r="D6" s="2"/>
      <c r="E6" s="5"/>
      <c r="F6" s="6"/>
      <c r="G6" s="6"/>
      <c r="H6" s="6"/>
    </row>
    <row r="7" spans="1:8" x14ac:dyDescent="0.25">
      <c r="A7" s="24"/>
      <c r="B7" s="25"/>
      <c r="C7" s="25"/>
      <c r="D7" s="26"/>
      <c r="E7" s="27"/>
      <c r="F7" s="3" t="s">
        <v>104</v>
      </c>
      <c r="G7" s="3" t="s">
        <v>105</v>
      </c>
      <c r="H7" s="3" t="s">
        <v>106</v>
      </c>
    </row>
    <row r="8" spans="1:8" x14ac:dyDescent="0.25">
      <c r="A8" s="162" t="s">
        <v>0</v>
      </c>
      <c r="B8" s="157"/>
      <c r="C8" s="157"/>
      <c r="D8" s="157"/>
      <c r="E8" s="171"/>
      <c r="F8" s="28">
        <f>F9+F10</f>
        <v>933623</v>
      </c>
      <c r="G8" s="28">
        <f>G9+G10</f>
        <v>179569</v>
      </c>
      <c r="H8" s="28">
        <f>F9+G9</f>
        <v>1113192</v>
      </c>
    </row>
    <row r="9" spans="1:8" x14ac:dyDescent="0.25">
      <c r="A9" s="172" t="s">
        <v>30</v>
      </c>
      <c r="B9" s="173"/>
      <c r="C9" s="173"/>
      <c r="D9" s="173"/>
      <c r="E9" s="169"/>
      <c r="F9" s="74">
        <v>933623</v>
      </c>
      <c r="G9" s="74">
        <v>179569</v>
      </c>
      <c r="H9" s="59">
        <v>1113192</v>
      </c>
    </row>
    <row r="10" spans="1:8" x14ac:dyDescent="0.25">
      <c r="A10" s="174" t="s">
        <v>31</v>
      </c>
      <c r="B10" s="169"/>
      <c r="C10" s="169"/>
      <c r="D10" s="169"/>
      <c r="E10" s="169"/>
      <c r="F10" s="74">
        <v>0</v>
      </c>
      <c r="G10" s="74">
        <v>0</v>
      </c>
      <c r="H10" s="59">
        <v>0</v>
      </c>
    </row>
    <row r="11" spans="1:8" x14ac:dyDescent="0.25">
      <c r="A11" s="30" t="s">
        <v>1</v>
      </c>
      <c r="B11" s="37"/>
      <c r="C11" s="37"/>
      <c r="D11" s="37"/>
      <c r="E11" s="37"/>
      <c r="F11" s="75">
        <f>F12+F13</f>
        <v>933623</v>
      </c>
      <c r="G11" s="75">
        <f>G12+G13</f>
        <v>178954</v>
      </c>
      <c r="H11" s="28">
        <v>1112577</v>
      </c>
    </row>
    <row r="12" spans="1:8" x14ac:dyDescent="0.25">
      <c r="A12" s="175" t="s">
        <v>32</v>
      </c>
      <c r="B12" s="173"/>
      <c r="C12" s="173"/>
      <c r="D12" s="173"/>
      <c r="E12" s="173"/>
      <c r="F12" s="74">
        <v>915623</v>
      </c>
      <c r="G12" s="74">
        <v>178954</v>
      </c>
      <c r="H12" s="59">
        <v>1112577</v>
      </c>
    </row>
    <row r="13" spans="1:8" x14ac:dyDescent="0.25">
      <c r="A13" s="168" t="s">
        <v>33</v>
      </c>
      <c r="B13" s="169"/>
      <c r="C13" s="169"/>
      <c r="D13" s="169"/>
      <c r="E13" s="169"/>
      <c r="F13" s="38">
        <v>18000</v>
      </c>
      <c r="G13" s="38">
        <v>0</v>
      </c>
      <c r="H13" s="59">
        <v>18000</v>
      </c>
    </row>
    <row r="14" spans="1:8" x14ac:dyDescent="0.25">
      <c r="A14" s="156" t="s">
        <v>54</v>
      </c>
      <c r="B14" s="157"/>
      <c r="C14" s="157"/>
      <c r="D14" s="157"/>
      <c r="E14" s="157"/>
      <c r="F14" s="28">
        <f>F8-F11</f>
        <v>0</v>
      </c>
      <c r="G14" s="28">
        <f>G8-G11</f>
        <v>615</v>
      </c>
      <c r="H14" s="28">
        <v>615</v>
      </c>
    </row>
    <row r="15" spans="1:8" ht="18" x14ac:dyDescent="0.25">
      <c r="A15" s="21"/>
      <c r="B15" s="19"/>
      <c r="C15" s="19"/>
      <c r="D15" s="19"/>
      <c r="E15" s="19"/>
      <c r="F15" s="19"/>
      <c r="G15" s="19"/>
      <c r="H15" s="20"/>
    </row>
    <row r="16" spans="1:8" ht="15.75" customHeight="1" x14ac:dyDescent="0.25">
      <c r="A16" s="158" t="s">
        <v>24</v>
      </c>
      <c r="B16" s="158"/>
      <c r="C16" s="158"/>
      <c r="D16" s="158"/>
      <c r="E16" s="158"/>
      <c r="F16" s="158"/>
      <c r="G16" s="158"/>
      <c r="H16" s="158"/>
    </row>
    <row r="17" spans="1:8" ht="18" x14ac:dyDescent="0.25">
      <c r="A17" s="21"/>
      <c r="B17" s="19"/>
      <c r="C17" s="19"/>
      <c r="D17" s="19"/>
      <c r="E17" s="19"/>
      <c r="F17" s="19"/>
      <c r="G17" s="19"/>
      <c r="H17" s="20"/>
    </row>
    <row r="18" spans="1:8" x14ac:dyDescent="0.25">
      <c r="A18" s="24"/>
      <c r="B18" s="25"/>
      <c r="C18" s="25"/>
      <c r="D18" s="26"/>
      <c r="E18" s="27"/>
      <c r="F18" s="3" t="s">
        <v>104</v>
      </c>
      <c r="G18" s="3" t="s">
        <v>105</v>
      </c>
      <c r="H18" s="3" t="s">
        <v>106</v>
      </c>
    </row>
    <row r="19" spans="1:8" x14ac:dyDescent="0.25">
      <c r="A19" s="168" t="s">
        <v>34</v>
      </c>
      <c r="B19" s="169"/>
      <c r="C19" s="169"/>
      <c r="D19" s="169"/>
      <c r="E19" s="169"/>
      <c r="F19" s="38"/>
      <c r="G19" s="38"/>
      <c r="H19" s="38"/>
    </row>
    <row r="20" spans="1:8" x14ac:dyDescent="0.25">
      <c r="A20" s="168" t="s">
        <v>35</v>
      </c>
      <c r="B20" s="169"/>
      <c r="C20" s="169"/>
      <c r="D20" s="169"/>
      <c r="E20" s="169"/>
      <c r="F20" s="38"/>
      <c r="G20" s="38"/>
      <c r="H20" s="38"/>
    </row>
    <row r="21" spans="1:8" x14ac:dyDescent="0.25">
      <c r="A21" s="156" t="s">
        <v>2</v>
      </c>
      <c r="B21" s="157"/>
      <c r="C21" s="157"/>
      <c r="D21" s="157"/>
      <c r="E21" s="157"/>
      <c r="F21" s="28">
        <f>F19-F20</f>
        <v>0</v>
      </c>
      <c r="G21" s="28">
        <f t="shared" ref="G21:H21" si="0">G19-G20</f>
        <v>0</v>
      </c>
      <c r="H21" s="28">
        <f t="shared" si="0"/>
        <v>0</v>
      </c>
    </row>
    <row r="22" spans="1:8" x14ac:dyDescent="0.25">
      <c r="A22" s="156" t="s">
        <v>55</v>
      </c>
      <c r="B22" s="157"/>
      <c r="C22" s="157"/>
      <c r="D22" s="157"/>
      <c r="E22" s="157"/>
      <c r="F22" s="28">
        <f>F14+F21</f>
        <v>0</v>
      </c>
      <c r="G22" s="28">
        <f>G14+G21</f>
        <v>615</v>
      </c>
      <c r="H22" s="28">
        <f t="shared" ref="H22" si="1">H14+H21</f>
        <v>615</v>
      </c>
    </row>
    <row r="23" spans="1:8" ht="18" x14ac:dyDescent="0.25">
      <c r="A23" s="18"/>
      <c r="B23" s="19"/>
      <c r="C23" s="19"/>
      <c r="D23" s="19"/>
      <c r="E23" s="19"/>
      <c r="F23" s="19"/>
      <c r="G23" s="19"/>
      <c r="H23" s="20"/>
    </row>
    <row r="24" spans="1:8" ht="15.75" customHeight="1" x14ac:dyDescent="0.25">
      <c r="A24" s="158" t="s">
        <v>56</v>
      </c>
      <c r="B24" s="158"/>
      <c r="C24" s="158"/>
      <c r="D24" s="158"/>
      <c r="E24" s="158"/>
      <c r="F24" s="158"/>
      <c r="G24" s="158"/>
      <c r="H24" s="158"/>
    </row>
    <row r="25" spans="1:8" ht="15.75" x14ac:dyDescent="0.25">
      <c r="A25" s="35"/>
      <c r="B25" s="36"/>
      <c r="C25" s="36"/>
      <c r="D25" s="36"/>
      <c r="E25" s="36"/>
      <c r="F25" s="36"/>
      <c r="G25" s="36"/>
      <c r="H25" s="36"/>
    </row>
    <row r="26" spans="1:8" x14ac:dyDescent="0.25">
      <c r="A26" s="24"/>
      <c r="B26" s="25"/>
      <c r="C26" s="25"/>
      <c r="D26" s="26"/>
      <c r="E26" s="27"/>
      <c r="F26" s="3" t="s">
        <v>104</v>
      </c>
      <c r="G26" s="3" t="s">
        <v>105</v>
      </c>
      <c r="H26" s="3" t="s">
        <v>106</v>
      </c>
    </row>
    <row r="27" spans="1:8" ht="15" customHeight="1" x14ac:dyDescent="0.25">
      <c r="A27" s="159" t="s">
        <v>57</v>
      </c>
      <c r="B27" s="160"/>
      <c r="C27" s="160"/>
      <c r="D27" s="160"/>
      <c r="E27" s="161"/>
      <c r="F27" s="39"/>
      <c r="G27" s="39"/>
      <c r="H27" s="39">
        <v>0</v>
      </c>
    </row>
    <row r="28" spans="1:8" ht="15" customHeight="1" x14ac:dyDescent="0.25">
      <c r="A28" s="156" t="s">
        <v>58</v>
      </c>
      <c r="B28" s="157"/>
      <c r="C28" s="157"/>
      <c r="D28" s="157"/>
      <c r="E28" s="157"/>
      <c r="F28" s="40"/>
      <c r="G28" s="40">
        <v>-615</v>
      </c>
      <c r="H28" s="40">
        <f>H29-615</f>
        <v>0</v>
      </c>
    </row>
    <row r="29" spans="1:8" ht="45" customHeight="1" x14ac:dyDescent="0.25">
      <c r="A29" s="162" t="s">
        <v>59</v>
      </c>
      <c r="B29" s="163"/>
      <c r="C29" s="163"/>
      <c r="D29" s="163"/>
      <c r="E29" s="164"/>
      <c r="F29" s="40">
        <f>F14+F21+F27-F28</f>
        <v>0</v>
      </c>
      <c r="G29" s="40"/>
      <c r="H29" s="40">
        <v>615</v>
      </c>
    </row>
    <row r="30" spans="1:8" ht="15.75" x14ac:dyDescent="0.25">
      <c r="A30" s="41"/>
      <c r="B30" s="42"/>
      <c r="C30" s="42"/>
      <c r="D30" s="42"/>
      <c r="E30" s="42"/>
      <c r="F30" s="42"/>
      <c r="G30" s="42"/>
      <c r="H30" s="42"/>
    </row>
    <row r="31" spans="1:8" ht="15.75" customHeight="1" x14ac:dyDescent="0.25">
      <c r="A31" s="165" t="s">
        <v>53</v>
      </c>
      <c r="B31" s="165"/>
      <c r="C31" s="165"/>
      <c r="D31" s="165"/>
      <c r="E31" s="165"/>
      <c r="F31" s="165"/>
      <c r="G31" s="165"/>
      <c r="H31" s="165"/>
    </row>
    <row r="32" spans="1:8" ht="18" x14ac:dyDescent="0.25">
      <c r="A32" s="43"/>
      <c r="B32" s="44"/>
      <c r="C32" s="44"/>
      <c r="D32" s="44"/>
      <c r="E32" s="44"/>
      <c r="F32" s="44"/>
      <c r="G32" s="44"/>
      <c r="H32" s="45"/>
    </row>
    <row r="33" spans="1:8" x14ac:dyDescent="0.25">
      <c r="A33" s="46"/>
      <c r="B33" s="47"/>
      <c r="C33" s="47"/>
      <c r="D33" s="48"/>
      <c r="E33" s="49"/>
      <c r="F33" s="50" t="s">
        <v>104</v>
      </c>
      <c r="G33" s="50" t="s">
        <v>105</v>
      </c>
      <c r="H33" s="50" t="s">
        <v>106</v>
      </c>
    </row>
    <row r="34" spans="1:8" x14ac:dyDescent="0.25">
      <c r="A34" s="159" t="s">
        <v>57</v>
      </c>
      <c r="B34" s="160"/>
      <c r="C34" s="160"/>
      <c r="D34" s="160"/>
      <c r="E34" s="161"/>
      <c r="F34" s="39">
        <v>0</v>
      </c>
      <c r="G34" s="39">
        <f>F37</f>
        <v>0</v>
      </c>
      <c r="H34" s="39">
        <f>G37</f>
        <v>0</v>
      </c>
    </row>
    <row r="35" spans="1:8" ht="28.5" customHeight="1" x14ac:dyDescent="0.25">
      <c r="A35" s="159" t="s">
        <v>60</v>
      </c>
      <c r="B35" s="160"/>
      <c r="C35" s="160"/>
      <c r="D35" s="160"/>
      <c r="E35" s="161"/>
      <c r="F35" s="39">
        <v>0</v>
      </c>
      <c r="G35" s="39">
        <v>0</v>
      </c>
      <c r="H35" s="39">
        <v>0</v>
      </c>
    </row>
    <row r="36" spans="1:8" x14ac:dyDescent="0.25">
      <c r="A36" s="159" t="s">
        <v>61</v>
      </c>
      <c r="B36" s="166"/>
      <c r="C36" s="166"/>
      <c r="D36" s="166"/>
      <c r="E36" s="167"/>
      <c r="F36" s="39">
        <v>0</v>
      </c>
      <c r="G36" s="39">
        <v>0</v>
      </c>
      <c r="H36" s="39">
        <v>0</v>
      </c>
    </row>
    <row r="37" spans="1:8" ht="15" customHeight="1" x14ac:dyDescent="0.25">
      <c r="A37" s="156" t="s">
        <v>58</v>
      </c>
      <c r="B37" s="157"/>
      <c r="C37" s="157"/>
      <c r="D37" s="157"/>
      <c r="E37" s="157"/>
      <c r="F37" s="29">
        <f>F34-F35+F36</f>
        <v>0</v>
      </c>
      <c r="G37" s="29">
        <f t="shared" ref="G37:H37" si="2">G34-G35+G36</f>
        <v>0</v>
      </c>
      <c r="H37" s="29">
        <f t="shared" si="2"/>
        <v>0</v>
      </c>
    </row>
    <row r="38" spans="1:8" ht="17.25" customHeight="1" x14ac:dyDescent="0.25"/>
    <row r="39" spans="1:8" ht="15" customHeight="1" x14ac:dyDescent="0.25">
      <c r="A39" s="155" t="s">
        <v>29</v>
      </c>
      <c r="B39" s="155"/>
      <c r="C39" s="155"/>
      <c r="D39" s="155"/>
      <c r="E39" s="155"/>
      <c r="F39" s="155"/>
      <c r="G39" s="155"/>
      <c r="H39" s="155"/>
    </row>
    <row r="40" spans="1:8" ht="9" customHeight="1" x14ac:dyDescent="0.25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workbookViewId="0">
      <selection activeCell="F12" sqref="F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158" t="s">
        <v>116</v>
      </c>
      <c r="B1" s="158"/>
      <c r="C1" s="158"/>
      <c r="D1" s="158"/>
      <c r="E1" s="158"/>
      <c r="F1" s="15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58" t="s">
        <v>17</v>
      </c>
      <c r="B3" s="158"/>
      <c r="C3" s="158"/>
      <c r="D3" s="158"/>
      <c r="E3" s="158"/>
      <c r="F3" s="158"/>
    </row>
    <row r="4" spans="1:6" ht="18" x14ac:dyDescent="0.25">
      <c r="A4" s="4"/>
      <c r="B4" s="4"/>
      <c r="C4" s="4"/>
      <c r="D4" s="4"/>
      <c r="E4" s="4"/>
      <c r="F4" s="4"/>
    </row>
    <row r="5" spans="1:6" ht="18" customHeight="1" x14ac:dyDescent="0.25">
      <c r="A5" s="158" t="s">
        <v>4</v>
      </c>
      <c r="B5" s="158"/>
      <c r="C5" s="158"/>
      <c r="D5" s="158"/>
      <c r="E5" s="158"/>
      <c r="F5" s="158"/>
    </row>
    <row r="6" spans="1:6" ht="18" x14ac:dyDescent="0.25">
      <c r="A6" s="4"/>
      <c r="B6" s="4"/>
      <c r="C6" s="4"/>
      <c r="D6" s="4"/>
      <c r="E6" s="4"/>
      <c r="F6" s="4"/>
    </row>
    <row r="7" spans="1:6" ht="15.75" customHeight="1" x14ac:dyDescent="0.25">
      <c r="A7" s="158" t="s">
        <v>36</v>
      </c>
      <c r="B7" s="158"/>
      <c r="C7" s="158"/>
      <c r="D7" s="158"/>
      <c r="E7" s="158"/>
      <c r="F7" s="158"/>
    </row>
    <row r="8" spans="1:6" ht="18.75" thickBot="1" x14ac:dyDescent="0.3">
      <c r="A8" s="4"/>
      <c r="B8" s="4"/>
      <c r="C8" s="4"/>
      <c r="D8" s="4"/>
      <c r="E8" s="4"/>
      <c r="F8" s="4"/>
    </row>
    <row r="9" spans="1:6" x14ac:dyDescent="0.25">
      <c r="A9" s="83" t="s">
        <v>5</v>
      </c>
      <c r="B9" s="84" t="s">
        <v>6</v>
      </c>
      <c r="C9" s="84" t="s">
        <v>3</v>
      </c>
      <c r="D9" s="84" t="s">
        <v>104</v>
      </c>
      <c r="E9" s="85" t="s">
        <v>105</v>
      </c>
      <c r="F9" s="85" t="s">
        <v>106</v>
      </c>
    </row>
    <row r="10" spans="1:6" x14ac:dyDescent="0.25">
      <c r="A10" s="86"/>
      <c r="B10" s="33"/>
      <c r="C10" s="79" t="s">
        <v>0</v>
      </c>
      <c r="D10" s="76">
        <v>933623</v>
      </c>
      <c r="E10" s="52">
        <v>179569</v>
      </c>
      <c r="F10" s="52">
        <v>1113192</v>
      </c>
    </row>
    <row r="11" spans="1:6" ht="15.75" customHeight="1" x14ac:dyDescent="0.25">
      <c r="A11" s="87">
        <v>6</v>
      </c>
      <c r="B11" s="82"/>
      <c r="C11" s="82" t="s">
        <v>7</v>
      </c>
      <c r="D11" s="65">
        <f t="shared" ref="D11" si="0">SUM(D12:D15)</f>
        <v>933623</v>
      </c>
      <c r="E11" s="65">
        <f>SUM(E12:E15)</f>
        <v>179569</v>
      </c>
      <c r="F11" s="65">
        <f>SUM(F12:F15)</f>
        <v>1113192</v>
      </c>
    </row>
    <row r="12" spans="1:6" ht="38.25" x14ac:dyDescent="0.25">
      <c r="A12" s="87"/>
      <c r="B12" s="14">
        <v>63</v>
      </c>
      <c r="C12" s="14" t="s">
        <v>25</v>
      </c>
      <c r="D12" s="7">
        <v>0</v>
      </c>
      <c r="E12" s="8">
        <v>0</v>
      </c>
      <c r="F12" s="8">
        <v>0</v>
      </c>
    </row>
    <row r="13" spans="1:6" ht="51" x14ac:dyDescent="0.25">
      <c r="A13" s="87"/>
      <c r="B13" s="14">
        <v>65</v>
      </c>
      <c r="C13" s="51" t="s">
        <v>62</v>
      </c>
      <c r="D13" s="7">
        <v>0</v>
      </c>
      <c r="E13" s="8">
        <v>0</v>
      </c>
      <c r="F13" s="8">
        <v>0</v>
      </c>
    </row>
    <row r="14" spans="1:6" ht="51" x14ac:dyDescent="0.25">
      <c r="A14" s="87"/>
      <c r="B14" s="14">
        <v>66</v>
      </c>
      <c r="C14" s="51" t="s">
        <v>63</v>
      </c>
      <c r="D14" s="7">
        <v>220000</v>
      </c>
      <c r="E14" s="8">
        <v>615</v>
      </c>
      <c r="F14" s="8">
        <v>220615</v>
      </c>
    </row>
    <row r="15" spans="1:6" ht="38.25" x14ac:dyDescent="0.25">
      <c r="A15" s="88"/>
      <c r="B15" s="10">
        <v>67</v>
      </c>
      <c r="C15" s="14" t="s">
        <v>26</v>
      </c>
      <c r="D15" s="7">
        <v>713623</v>
      </c>
      <c r="E15" s="8">
        <v>178954</v>
      </c>
      <c r="F15" s="8">
        <v>892577</v>
      </c>
    </row>
    <row r="16" spans="1:6" ht="25.5" x14ac:dyDescent="0.25">
      <c r="A16" s="89">
        <v>7</v>
      </c>
      <c r="B16" s="13"/>
      <c r="C16" s="22" t="s">
        <v>85</v>
      </c>
      <c r="D16" s="65">
        <v>0</v>
      </c>
      <c r="E16" s="59"/>
      <c r="F16" s="59"/>
    </row>
    <row r="17" spans="1:6" ht="39" thickBot="1" x14ac:dyDescent="0.3">
      <c r="A17" s="90"/>
      <c r="B17" s="91">
        <v>72</v>
      </c>
      <c r="C17" s="92" t="s">
        <v>86</v>
      </c>
      <c r="D17" s="93">
        <v>0</v>
      </c>
      <c r="E17" s="94">
        <v>0</v>
      </c>
      <c r="F17" s="94">
        <v>0</v>
      </c>
    </row>
    <row r="18" spans="1:6" ht="15.75" customHeight="1" x14ac:dyDescent="0.25"/>
    <row r="22" spans="1:6" ht="15.75" customHeight="1" x14ac:dyDescent="0.25">
      <c r="A22" s="158" t="s">
        <v>37</v>
      </c>
      <c r="B22" s="158"/>
      <c r="C22" s="158"/>
      <c r="D22" s="158"/>
      <c r="E22" s="158"/>
      <c r="F22" s="158"/>
    </row>
    <row r="23" spans="1:6" ht="15.75" customHeight="1" thickBot="1" x14ac:dyDescent="0.3">
      <c r="A23" s="4"/>
      <c r="B23" s="4"/>
      <c r="C23" s="4"/>
      <c r="D23" s="4"/>
      <c r="E23" s="4"/>
      <c r="F23" s="4"/>
    </row>
    <row r="24" spans="1:6" x14ac:dyDescent="0.25">
      <c r="A24" s="83" t="s">
        <v>5</v>
      </c>
      <c r="B24" s="84" t="s">
        <v>6</v>
      </c>
      <c r="C24" s="84" t="s">
        <v>8</v>
      </c>
      <c r="D24" s="84" t="s">
        <v>104</v>
      </c>
      <c r="E24" s="85" t="s">
        <v>105</v>
      </c>
      <c r="F24" s="85" t="s">
        <v>106</v>
      </c>
    </row>
    <row r="25" spans="1:6" x14ac:dyDescent="0.25">
      <c r="A25" s="86"/>
      <c r="B25" s="33"/>
      <c r="C25" s="31" t="s">
        <v>1</v>
      </c>
      <c r="D25" s="52">
        <f>SUM(D26+D32)</f>
        <v>933623</v>
      </c>
      <c r="E25" s="76">
        <f>SUM(E26+E32)</f>
        <v>178954</v>
      </c>
      <c r="F25" s="52">
        <f>SUM(F26+F32)</f>
        <v>1112577</v>
      </c>
    </row>
    <row r="26" spans="1:6" x14ac:dyDescent="0.25">
      <c r="A26" s="87">
        <v>3</v>
      </c>
      <c r="B26" s="82"/>
      <c r="C26" s="82" t="s">
        <v>9</v>
      </c>
      <c r="D26" s="55">
        <f>SUM(D27:D31)</f>
        <v>915623</v>
      </c>
      <c r="E26" s="77">
        <f>SUM(E27:E31)</f>
        <v>178954</v>
      </c>
      <c r="F26" s="55">
        <f>SUM(F27:F31)</f>
        <v>1094577</v>
      </c>
    </row>
    <row r="27" spans="1:6" x14ac:dyDescent="0.25">
      <c r="A27" s="87"/>
      <c r="B27" s="14">
        <v>31</v>
      </c>
      <c r="C27" s="14" t="s">
        <v>10</v>
      </c>
      <c r="D27" s="7">
        <v>765896</v>
      </c>
      <c r="E27" s="8">
        <v>178954</v>
      </c>
      <c r="F27" s="8">
        <v>944850</v>
      </c>
    </row>
    <row r="28" spans="1:6" x14ac:dyDescent="0.25">
      <c r="A28" s="88"/>
      <c r="B28" s="10">
        <v>32</v>
      </c>
      <c r="C28" s="10" t="s">
        <v>20</v>
      </c>
      <c r="D28" s="7">
        <v>149327</v>
      </c>
      <c r="E28" s="8">
        <v>0</v>
      </c>
      <c r="F28" s="8">
        <v>149327</v>
      </c>
    </row>
    <row r="29" spans="1:6" x14ac:dyDescent="0.25">
      <c r="A29" s="88"/>
      <c r="B29" s="53">
        <v>34</v>
      </c>
      <c r="C29" s="54" t="s">
        <v>64</v>
      </c>
      <c r="D29" s="7">
        <v>400</v>
      </c>
      <c r="E29" s="8">
        <v>0</v>
      </c>
      <c r="F29" s="8">
        <v>400</v>
      </c>
    </row>
    <row r="30" spans="1:6" ht="25.5" x14ac:dyDescent="0.25">
      <c r="A30" s="88"/>
      <c r="B30" s="53">
        <v>36</v>
      </c>
      <c r="C30" s="54" t="s">
        <v>65</v>
      </c>
      <c r="D30" s="7">
        <v>0</v>
      </c>
      <c r="E30" s="8">
        <v>0</v>
      </c>
      <c r="F30" s="8">
        <v>0</v>
      </c>
    </row>
    <row r="31" spans="1:6" ht="38.25" x14ac:dyDescent="0.25">
      <c r="A31" s="88"/>
      <c r="B31" s="53">
        <v>37</v>
      </c>
      <c r="C31" s="54" t="s">
        <v>66</v>
      </c>
      <c r="D31" s="7">
        <v>0</v>
      </c>
      <c r="E31" s="8">
        <v>0</v>
      </c>
      <c r="F31" s="8">
        <v>0</v>
      </c>
    </row>
    <row r="32" spans="1:6" ht="25.5" x14ac:dyDescent="0.25">
      <c r="A32" s="89">
        <v>4</v>
      </c>
      <c r="B32" s="13"/>
      <c r="C32" s="22" t="s">
        <v>11</v>
      </c>
      <c r="D32" s="55">
        <f>SUM(D33)</f>
        <v>18000</v>
      </c>
      <c r="E32" s="55">
        <f>SUM(E33)</f>
        <v>0</v>
      </c>
      <c r="F32" s="55">
        <v>18000</v>
      </c>
    </row>
    <row r="33" spans="1:6" ht="39.75" thickBot="1" x14ac:dyDescent="0.3">
      <c r="A33" s="90"/>
      <c r="B33" s="91">
        <v>42</v>
      </c>
      <c r="C33" s="96" t="s">
        <v>27</v>
      </c>
      <c r="D33" s="93">
        <v>18000</v>
      </c>
      <c r="E33" s="94">
        <v>0</v>
      </c>
      <c r="F33" s="94">
        <v>18000</v>
      </c>
    </row>
    <row r="34" spans="1:6" x14ac:dyDescent="0.25">
      <c r="C34" s="95"/>
    </row>
    <row r="35" spans="1:6" x14ac:dyDescent="0.25">
      <c r="B35" s="67"/>
      <c r="C35" s="68"/>
      <c r="D35" s="67"/>
      <c r="E35" s="67"/>
      <c r="F35" s="67"/>
    </row>
    <row r="36" spans="1:6" x14ac:dyDescent="0.25">
      <c r="B36" s="67"/>
      <c r="C36" s="68"/>
      <c r="D36" s="67"/>
      <c r="E36" s="67"/>
      <c r="F36" s="67"/>
    </row>
    <row r="37" spans="1:6" x14ac:dyDescent="0.25">
      <c r="B37" s="67"/>
      <c r="C37" s="67"/>
      <c r="D37" s="67"/>
      <c r="E37" s="67"/>
      <c r="F37" s="67"/>
    </row>
    <row r="38" spans="1:6" x14ac:dyDescent="0.25">
      <c r="B38" s="67"/>
      <c r="C38" s="67"/>
      <c r="D38" s="67"/>
      <c r="E38" s="67"/>
      <c r="F38" s="67"/>
    </row>
    <row r="39" spans="1:6" x14ac:dyDescent="0.25">
      <c r="B39" s="67"/>
      <c r="C39" s="67"/>
      <c r="D39" s="67"/>
      <c r="E39" s="67"/>
      <c r="F39" s="67"/>
    </row>
    <row r="40" spans="1:6" x14ac:dyDescent="0.25">
      <c r="B40" s="67"/>
      <c r="C40" s="67"/>
      <c r="D40" s="67"/>
      <c r="E40" s="67"/>
      <c r="F40" s="67"/>
    </row>
    <row r="41" spans="1:6" x14ac:dyDescent="0.25">
      <c r="B41" s="67"/>
      <c r="C41" s="67"/>
      <c r="D41" s="67"/>
      <c r="E41" s="67"/>
      <c r="F41" s="67"/>
    </row>
    <row r="42" spans="1:6" x14ac:dyDescent="0.25">
      <c r="B42" s="67"/>
      <c r="C42" s="67"/>
      <c r="D42" s="67"/>
      <c r="E42" s="67"/>
      <c r="F42" s="67"/>
    </row>
    <row r="43" spans="1:6" x14ac:dyDescent="0.25">
      <c r="B43" s="67"/>
      <c r="C43" s="67"/>
      <c r="D43" s="67"/>
      <c r="E43" s="67"/>
      <c r="F43" s="67"/>
    </row>
  </sheetData>
  <mergeCells count="5">
    <mergeCell ref="A22:F22"/>
    <mergeCell ref="A1:F1"/>
    <mergeCell ref="A3:F3"/>
    <mergeCell ref="A5:F5"/>
    <mergeCell ref="A7:F7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D15" sqref="D15"/>
    </sheetView>
  </sheetViews>
  <sheetFormatPr defaultRowHeight="15" x14ac:dyDescent="0.25"/>
  <cols>
    <col min="1" max="4" width="25.28515625" customWidth="1"/>
  </cols>
  <sheetData>
    <row r="1" spans="1:4" ht="42" customHeight="1" x14ac:dyDescent="0.25">
      <c r="A1" s="158" t="s">
        <v>117</v>
      </c>
      <c r="B1" s="158"/>
      <c r="C1" s="158"/>
      <c r="D1" s="158"/>
    </row>
    <row r="2" spans="1:4" ht="18" customHeight="1" x14ac:dyDescent="0.25">
      <c r="A2" s="21"/>
      <c r="B2" s="21"/>
      <c r="C2" s="21"/>
      <c r="D2" s="21"/>
    </row>
    <row r="3" spans="1:4" ht="15.75" customHeight="1" x14ac:dyDescent="0.25">
      <c r="A3" s="158" t="s">
        <v>17</v>
      </c>
      <c r="B3" s="158"/>
      <c r="C3" s="158"/>
      <c r="D3" s="158"/>
    </row>
    <row r="4" spans="1:4" ht="18" x14ac:dyDescent="0.25">
      <c r="B4" s="21"/>
      <c r="C4" s="21"/>
      <c r="D4" s="21"/>
    </row>
    <row r="5" spans="1:4" ht="18" customHeight="1" x14ac:dyDescent="0.25">
      <c r="A5" s="158" t="s">
        <v>4</v>
      </c>
      <c r="B5" s="158"/>
      <c r="C5" s="158"/>
      <c r="D5" s="158"/>
    </row>
    <row r="6" spans="1:4" ht="18" x14ac:dyDescent="0.25">
      <c r="A6" s="21"/>
      <c r="B6" s="21"/>
      <c r="C6" s="21"/>
      <c r="D6" s="21"/>
    </row>
    <row r="7" spans="1:4" ht="15.75" customHeight="1" x14ac:dyDescent="0.25">
      <c r="A7" s="158" t="s">
        <v>38</v>
      </c>
      <c r="B7" s="158"/>
      <c r="C7" s="158"/>
      <c r="D7" s="158"/>
    </row>
    <row r="8" spans="1:4" ht="18.75" thickBot="1" x14ac:dyDescent="0.3">
      <c r="A8" s="21"/>
      <c r="B8" s="21"/>
      <c r="C8" s="21"/>
      <c r="D8" s="21"/>
    </row>
    <row r="9" spans="1:4" x14ac:dyDescent="0.25">
      <c r="A9" s="83" t="s">
        <v>40</v>
      </c>
      <c r="B9" s="85" t="s">
        <v>104</v>
      </c>
      <c r="C9" s="85" t="s">
        <v>105</v>
      </c>
      <c r="D9" s="85" t="s">
        <v>106</v>
      </c>
    </row>
    <row r="10" spans="1:4" x14ac:dyDescent="0.25">
      <c r="A10" s="97" t="s">
        <v>0</v>
      </c>
      <c r="B10" s="78">
        <f>SUM(B11+B15+B18+B20+B24)</f>
        <v>933623</v>
      </c>
      <c r="C10" s="58">
        <f>SUM(C11+C15+C18+C20)</f>
        <v>179569</v>
      </c>
      <c r="D10" s="58">
        <f>SUM(D11+D15+D18+D20)</f>
        <v>1112742</v>
      </c>
    </row>
    <row r="11" spans="1:4" x14ac:dyDescent="0.25">
      <c r="A11" s="98" t="s">
        <v>43</v>
      </c>
      <c r="B11" s="58">
        <f>SUM(B12:B14)</f>
        <v>300000</v>
      </c>
      <c r="C11" s="58">
        <f>SUM(C12:C14)</f>
        <v>150000</v>
      </c>
      <c r="D11" s="58">
        <f>SUM(D12:D14)</f>
        <v>450000</v>
      </c>
    </row>
    <row r="12" spans="1:4" x14ac:dyDescent="0.25">
      <c r="A12" s="99" t="s">
        <v>68</v>
      </c>
      <c r="B12" s="56">
        <v>0</v>
      </c>
      <c r="C12" s="8">
        <v>150000</v>
      </c>
      <c r="D12" s="8">
        <v>150000</v>
      </c>
    </row>
    <row r="13" spans="1:4" ht="25.5" x14ac:dyDescent="0.25">
      <c r="A13" s="100" t="s">
        <v>70</v>
      </c>
      <c r="B13" s="63">
        <v>300000</v>
      </c>
      <c r="C13" s="8">
        <v>0</v>
      </c>
      <c r="D13" s="8">
        <v>300000</v>
      </c>
    </row>
    <row r="14" spans="1:4" ht="25.5" x14ac:dyDescent="0.25">
      <c r="A14" s="100" t="s">
        <v>74</v>
      </c>
      <c r="B14" s="63">
        <v>0</v>
      </c>
      <c r="C14" s="8">
        <v>0</v>
      </c>
      <c r="D14" s="8">
        <v>0</v>
      </c>
    </row>
    <row r="15" spans="1:4" x14ac:dyDescent="0.25">
      <c r="A15" s="98" t="s">
        <v>45</v>
      </c>
      <c r="B15" s="60">
        <f>SUM(B16:B17)</f>
        <v>220000</v>
      </c>
      <c r="C15" s="60">
        <f t="shared" ref="C15:D15" si="0">SUM(C16:C17)</f>
        <v>615</v>
      </c>
      <c r="D15" s="60">
        <f t="shared" si="0"/>
        <v>220165</v>
      </c>
    </row>
    <row r="16" spans="1:4" x14ac:dyDescent="0.25">
      <c r="A16" s="99" t="s">
        <v>110</v>
      </c>
      <c r="B16" s="63">
        <v>165000</v>
      </c>
      <c r="C16" s="8">
        <v>615</v>
      </c>
      <c r="D16" s="8">
        <v>165165</v>
      </c>
    </row>
    <row r="17" spans="1:4" ht="25.5" x14ac:dyDescent="0.25">
      <c r="A17" s="100" t="s">
        <v>111</v>
      </c>
      <c r="B17" s="63">
        <v>55000</v>
      </c>
      <c r="C17" s="8">
        <v>0</v>
      </c>
      <c r="D17" s="8">
        <v>55000</v>
      </c>
    </row>
    <row r="18" spans="1:4" ht="25.5" x14ac:dyDescent="0.25">
      <c r="A18" s="87" t="s">
        <v>42</v>
      </c>
      <c r="B18" s="60">
        <f>SUM(B19)</f>
        <v>0</v>
      </c>
      <c r="C18" s="60">
        <f t="shared" ref="C18:D18" si="1">SUM(C19)</f>
        <v>0</v>
      </c>
      <c r="D18" s="60">
        <f t="shared" si="1"/>
        <v>0</v>
      </c>
    </row>
    <row r="19" spans="1:4" ht="38.25" x14ac:dyDescent="0.25">
      <c r="A19" s="100" t="s">
        <v>71</v>
      </c>
      <c r="B19" s="63">
        <v>0</v>
      </c>
      <c r="C19" s="8">
        <v>0</v>
      </c>
      <c r="D19" s="8">
        <v>0</v>
      </c>
    </row>
    <row r="20" spans="1:4" x14ac:dyDescent="0.25">
      <c r="A20" s="97" t="s">
        <v>41</v>
      </c>
      <c r="B20" s="60">
        <f>SUM(B21:B23)</f>
        <v>413623</v>
      </c>
      <c r="C20" s="60">
        <f t="shared" ref="C20:D20" si="2">SUM(C21:C23)</f>
        <v>28954</v>
      </c>
      <c r="D20" s="60">
        <f t="shared" si="2"/>
        <v>442577</v>
      </c>
    </row>
    <row r="21" spans="1:4" ht="25.5" x14ac:dyDescent="0.25">
      <c r="A21" s="100" t="s">
        <v>112</v>
      </c>
      <c r="B21" s="64">
        <v>413623</v>
      </c>
      <c r="C21" s="8">
        <v>28954</v>
      </c>
      <c r="D21" s="8">
        <v>442577</v>
      </c>
    </row>
    <row r="22" spans="1:4" ht="25.5" x14ac:dyDescent="0.25">
      <c r="A22" s="101" t="s">
        <v>73</v>
      </c>
      <c r="B22" s="57">
        <v>0</v>
      </c>
      <c r="C22" s="8">
        <v>0</v>
      </c>
      <c r="D22" s="8">
        <v>0</v>
      </c>
    </row>
    <row r="23" spans="1:4" ht="38.25" x14ac:dyDescent="0.25">
      <c r="A23" s="101" t="s">
        <v>84</v>
      </c>
      <c r="B23" s="64">
        <v>0</v>
      </c>
      <c r="C23" s="8">
        <v>0</v>
      </c>
      <c r="D23" s="8">
        <v>0</v>
      </c>
    </row>
    <row r="24" spans="1:4" x14ac:dyDescent="0.25">
      <c r="A24" s="97" t="s">
        <v>87</v>
      </c>
      <c r="B24" s="60">
        <f>SUM(B25:B27)</f>
        <v>0</v>
      </c>
      <c r="C24" s="60">
        <f t="shared" ref="C24:D24" si="3">SUM(C25:C27)</f>
        <v>0</v>
      </c>
      <c r="D24" s="60">
        <f t="shared" si="3"/>
        <v>0</v>
      </c>
    </row>
    <row r="25" spans="1:4" ht="26.25" thickBot="1" x14ac:dyDescent="0.3">
      <c r="A25" s="102" t="s">
        <v>88</v>
      </c>
      <c r="B25" s="103">
        <v>0</v>
      </c>
      <c r="C25" s="94">
        <v>0</v>
      </c>
      <c r="D25" s="94">
        <v>0</v>
      </c>
    </row>
    <row r="27" spans="1:4" ht="15.75" customHeight="1" x14ac:dyDescent="0.25">
      <c r="A27" s="158" t="s">
        <v>39</v>
      </c>
      <c r="B27" s="158"/>
      <c r="C27" s="158"/>
      <c r="D27" s="158"/>
    </row>
    <row r="28" spans="1:4" ht="18.75" thickBot="1" x14ac:dyDescent="0.3">
      <c r="A28" s="21"/>
      <c r="B28" s="21"/>
      <c r="C28" s="21"/>
      <c r="D28" s="21"/>
    </row>
    <row r="29" spans="1:4" x14ac:dyDescent="0.25">
      <c r="A29" s="83" t="s">
        <v>40</v>
      </c>
      <c r="B29" s="84" t="s">
        <v>104</v>
      </c>
      <c r="C29" s="85" t="s">
        <v>107</v>
      </c>
      <c r="D29" s="85" t="s">
        <v>106</v>
      </c>
    </row>
    <row r="30" spans="1:4" x14ac:dyDescent="0.25">
      <c r="A30" s="97" t="s">
        <v>1</v>
      </c>
      <c r="B30" s="58">
        <f t="shared" ref="B30:D30" si="4">SUM(B31+B36+B43+B47)</f>
        <v>933623</v>
      </c>
      <c r="C30" s="58">
        <f>SUM(C31+C36+C43+C47)</f>
        <v>178954</v>
      </c>
      <c r="D30" s="58">
        <f t="shared" si="4"/>
        <v>1112577</v>
      </c>
    </row>
    <row r="31" spans="1:4" ht="15.75" customHeight="1" x14ac:dyDescent="0.25">
      <c r="A31" s="98" t="s">
        <v>43</v>
      </c>
      <c r="B31" s="60">
        <f>SUM(B32:B35)</f>
        <v>300000</v>
      </c>
      <c r="C31" s="60">
        <f t="shared" ref="C31:D31" si="5">SUM(C32:C35)</f>
        <v>150000</v>
      </c>
      <c r="D31" s="60">
        <f t="shared" si="5"/>
        <v>450000</v>
      </c>
    </row>
    <row r="32" spans="1:4" x14ac:dyDescent="0.25">
      <c r="A32" s="99" t="s">
        <v>68</v>
      </c>
      <c r="B32" s="61">
        <v>0</v>
      </c>
      <c r="C32" s="61">
        <v>150000</v>
      </c>
      <c r="D32" s="61">
        <v>150000</v>
      </c>
    </row>
    <row r="33" spans="1:4" ht="25.5" x14ac:dyDescent="0.25">
      <c r="A33" s="100" t="s">
        <v>69</v>
      </c>
      <c r="B33" s="61">
        <v>0</v>
      </c>
      <c r="C33" s="61">
        <v>0</v>
      </c>
      <c r="D33" s="61">
        <v>0</v>
      </c>
    </row>
    <row r="34" spans="1:4" ht="25.5" x14ac:dyDescent="0.25">
      <c r="A34" s="100" t="s">
        <v>70</v>
      </c>
      <c r="B34" s="61">
        <v>300000</v>
      </c>
      <c r="C34" s="61">
        <v>0</v>
      </c>
      <c r="D34" s="61">
        <v>300000</v>
      </c>
    </row>
    <row r="35" spans="1:4" ht="25.5" x14ac:dyDescent="0.25">
      <c r="A35" s="100" t="s">
        <v>74</v>
      </c>
      <c r="B35" s="61">
        <v>0</v>
      </c>
      <c r="C35" s="61">
        <v>0</v>
      </c>
      <c r="D35" s="61">
        <v>0</v>
      </c>
    </row>
    <row r="36" spans="1:4" x14ac:dyDescent="0.25">
      <c r="A36" s="98" t="s">
        <v>45</v>
      </c>
      <c r="B36" s="62">
        <f>SUM(B37:B41)</f>
        <v>220000</v>
      </c>
      <c r="C36" s="62">
        <f>SUM(C37:C42)</f>
        <v>0</v>
      </c>
      <c r="D36" s="62">
        <f>SUM(D37:D40)</f>
        <v>220000</v>
      </c>
    </row>
    <row r="37" spans="1:4" x14ac:dyDescent="0.25">
      <c r="A37" s="99" t="s">
        <v>114</v>
      </c>
      <c r="B37" s="61">
        <v>165000</v>
      </c>
      <c r="C37" s="61">
        <v>0</v>
      </c>
      <c r="D37" s="61">
        <v>165000</v>
      </c>
    </row>
    <row r="38" spans="1:4" x14ac:dyDescent="0.25">
      <c r="A38" s="99" t="s">
        <v>82</v>
      </c>
      <c r="B38" s="61">
        <v>0</v>
      </c>
      <c r="C38" s="61">
        <v>0</v>
      </c>
      <c r="D38" s="61">
        <v>0</v>
      </c>
    </row>
    <row r="39" spans="1:4" x14ac:dyDescent="0.25">
      <c r="A39" s="99" t="s">
        <v>83</v>
      </c>
      <c r="B39" s="61">
        <v>0</v>
      </c>
      <c r="C39" s="61">
        <v>0</v>
      </c>
      <c r="D39" s="61">
        <v>0</v>
      </c>
    </row>
    <row r="40" spans="1:4" ht="25.5" x14ac:dyDescent="0.25">
      <c r="A40" s="100" t="s">
        <v>115</v>
      </c>
      <c r="B40" s="72">
        <v>55000</v>
      </c>
      <c r="C40" s="61">
        <v>0</v>
      </c>
      <c r="D40" s="61">
        <v>55000</v>
      </c>
    </row>
    <row r="41" spans="1:4" ht="24" customHeight="1" x14ac:dyDescent="0.25">
      <c r="A41" s="100" t="s">
        <v>89</v>
      </c>
      <c r="B41" s="72">
        <v>0</v>
      </c>
      <c r="C41" s="72"/>
      <c r="D41" s="72">
        <v>0</v>
      </c>
    </row>
    <row r="42" spans="1:4" ht="24" customHeight="1" x14ac:dyDescent="0.25">
      <c r="A42" s="100" t="s">
        <v>101</v>
      </c>
      <c r="B42" s="72">
        <v>0</v>
      </c>
      <c r="C42" s="72">
        <v>0</v>
      </c>
      <c r="D42" s="72">
        <v>0</v>
      </c>
    </row>
    <row r="43" spans="1:4" ht="25.5" x14ac:dyDescent="0.25">
      <c r="A43" s="87" t="s">
        <v>42</v>
      </c>
      <c r="B43" s="73">
        <f>SUM(B44:B46)</f>
        <v>0</v>
      </c>
      <c r="C43" s="73">
        <f>SUM(C44:C46)</f>
        <v>0</v>
      </c>
      <c r="D43" s="73">
        <f t="shared" ref="D43" si="6">SUM(D44:D46)</f>
        <v>0</v>
      </c>
    </row>
    <row r="44" spans="1:4" ht="38.25" x14ac:dyDescent="0.25">
      <c r="A44" s="101" t="s">
        <v>90</v>
      </c>
      <c r="B44" s="72">
        <v>0</v>
      </c>
      <c r="C44" s="72">
        <v>0</v>
      </c>
      <c r="D44" s="72">
        <v>0</v>
      </c>
    </row>
    <row r="45" spans="1:4" ht="25.5" x14ac:dyDescent="0.25">
      <c r="A45" s="100" t="s">
        <v>81</v>
      </c>
      <c r="B45" s="72">
        <v>0</v>
      </c>
      <c r="C45" s="72">
        <v>0</v>
      </c>
      <c r="D45" s="72">
        <v>0</v>
      </c>
    </row>
    <row r="46" spans="1:4" ht="38.25" x14ac:dyDescent="0.25">
      <c r="A46" s="100" t="s">
        <v>103</v>
      </c>
      <c r="B46" s="72">
        <v>0</v>
      </c>
      <c r="C46" s="72">
        <v>0</v>
      </c>
      <c r="D46" s="72">
        <v>0</v>
      </c>
    </row>
    <row r="47" spans="1:4" x14ac:dyDescent="0.25">
      <c r="A47" s="97" t="s">
        <v>41</v>
      </c>
      <c r="B47" s="73">
        <f>SUM(B48:B49)</f>
        <v>413623</v>
      </c>
      <c r="C47" s="73">
        <f>SUM(C48:C49)</f>
        <v>28954</v>
      </c>
      <c r="D47" s="73">
        <f>SUM(D48:D49)</f>
        <v>442577</v>
      </c>
    </row>
    <row r="48" spans="1:4" ht="25.5" x14ac:dyDescent="0.25">
      <c r="A48" s="100" t="s">
        <v>113</v>
      </c>
      <c r="B48" s="72">
        <v>413623</v>
      </c>
      <c r="C48" s="72">
        <v>28954</v>
      </c>
      <c r="D48" s="72">
        <v>442577</v>
      </c>
    </row>
    <row r="49" spans="1:4" ht="26.25" thickBot="1" x14ac:dyDescent="0.3">
      <c r="A49" s="102" t="s">
        <v>102</v>
      </c>
      <c r="B49" s="104">
        <v>0</v>
      </c>
      <c r="C49" s="104">
        <v>0</v>
      </c>
      <c r="D49" s="104">
        <v>0</v>
      </c>
    </row>
    <row r="50" spans="1:4" x14ac:dyDescent="0.25">
      <c r="A50" s="70"/>
      <c r="B50" s="67"/>
      <c r="C50" s="67"/>
      <c r="D50" s="67"/>
    </row>
    <row r="51" spans="1:4" x14ac:dyDescent="0.25">
      <c r="A51" s="69"/>
      <c r="B51" s="67"/>
      <c r="C51" s="67"/>
      <c r="D51" s="67"/>
    </row>
    <row r="52" spans="1:4" x14ac:dyDescent="0.25">
      <c r="A52" s="69"/>
      <c r="B52" s="67"/>
      <c r="C52" s="67"/>
      <c r="D52" s="67"/>
    </row>
    <row r="53" spans="1:4" x14ac:dyDescent="0.25">
      <c r="A53" s="69"/>
      <c r="B53" s="67"/>
      <c r="C53" s="67"/>
      <c r="D53" s="67"/>
    </row>
  </sheetData>
  <mergeCells count="5">
    <mergeCell ref="A1:D1"/>
    <mergeCell ref="A3:D3"/>
    <mergeCell ref="A5:D5"/>
    <mergeCell ref="A7:D7"/>
    <mergeCell ref="A27:D2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workbookViewId="0">
      <selection activeCell="D23" sqref="D23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42" customHeight="1" x14ac:dyDescent="0.25">
      <c r="A1" s="158" t="s">
        <v>117</v>
      </c>
      <c r="B1" s="158"/>
      <c r="C1" s="158"/>
      <c r="D1" s="158"/>
    </row>
    <row r="2" spans="1:4" ht="18" customHeight="1" x14ac:dyDescent="0.25">
      <c r="A2" s="4"/>
      <c r="B2" s="4"/>
      <c r="C2" s="4"/>
      <c r="D2" s="4"/>
    </row>
    <row r="3" spans="1:4" ht="15.75" x14ac:dyDescent="0.25">
      <c r="A3" s="158" t="s">
        <v>17</v>
      </c>
      <c r="B3" s="158"/>
      <c r="C3" s="158"/>
      <c r="D3" s="158"/>
    </row>
    <row r="4" spans="1:4" ht="18" x14ac:dyDescent="0.25">
      <c r="A4" s="4"/>
      <c r="B4" s="4"/>
      <c r="C4" s="4"/>
      <c r="D4" s="4"/>
    </row>
    <row r="5" spans="1:4" ht="18" customHeight="1" x14ac:dyDescent="0.25">
      <c r="A5" s="158" t="s">
        <v>4</v>
      </c>
      <c r="B5" s="170"/>
      <c r="C5" s="170"/>
      <c r="D5" s="170"/>
    </row>
    <row r="6" spans="1:4" ht="18" x14ac:dyDescent="0.25">
      <c r="A6" s="4"/>
      <c r="B6" s="4"/>
      <c r="C6" s="4"/>
      <c r="D6" s="4"/>
    </row>
    <row r="7" spans="1:4" ht="15.75" x14ac:dyDescent="0.25">
      <c r="A7" s="158" t="s">
        <v>12</v>
      </c>
      <c r="B7" s="176"/>
      <c r="C7" s="176"/>
      <c r="D7" s="176"/>
    </row>
    <row r="8" spans="1:4" ht="18.75" thickBot="1" x14ac:dyDescent="0.3">
      <c r="A8" s="4"/>
      <c r="B8" s="4"/>
      <c r="C8" s="4"/>
      <c r="D8" s="4"/>
    </row>
    <row r="9" spans="1:4" x14ac:dyDescent="0.25">
      <c r="A9" s="106" t="s">
        <v>40</v>
      </c>
      <c r="B9" s="107" t="s">
        <v>108</v>
      </c>
      <c r="C9" s="108" t="s">
        <v>105</v>
      </c>
      <c r="D9" s="108" t="s">
        <v>109</v>
      </c>
    </row>
    <row r="10" spans="1:4" ht="15.75" customHeight="1" x14ac:dyDescent="0.25">
      <c r="A10" s="87" t="s">
        <v>13</v>
      </c>
      <c r="B10" s="60">
        <f>SUM(B11)</f>
        <v>933623</v>
      </c>
      <c r="C10" s="60">
        <f t="shared" ref="C10:D10" si="0">SUM(C11)</f>
        <v>178954</v>
      </c>
      <c r="D10" s="60">
        <f t="shared" si="0"/>
        <v>1112577</v>
      </c>
    </row>
    <row r="11" spans="1:4" ht="15.75" customHeight="1" x14ac:dyDescent="0.25">
      <c r="A11" s="87" t="s">
        <v>91</v>
      </c>
      <c r="B11" s="59">
        <f>SUM(B12:B12)</f>
        <v>933623</v>
      </c>
      <c r="C11" s="59">
        <f>SUM(C12:C12)</f>
        <v>178954</v>
      </c>
      <c r="D11" s="59">
        <f>SUM(D12:D12)</f>
        <v>1112577</v>
      </c>
    </row>
    <row r="12" spans="1:4" ht="15.75" thickBot="1" x14ac:dyDescent="0.3">
      <c r="A12" s="102" t="s">
        <v>92</v>
      </c>
      <c r="B12" s="109">
        <v>933623</v>
      </c>
      <c r="C12" s="94">
        <v>178954</v>
      </c>
      <c r="D12" s="94">
        <v>1112577</v>
      </c>
    </row>
    <row r="13" spans="1:4" x14ac:dyDescent="0.25">
      <c r="A13" s="105"/>
      <c r="B13" s="67"/>
      <c r="C13" s="67"/>
      <c r="D13" s="67"/>
    </row>
    <row r="14" spans="1:4" x14ac:dyDescent="0.25">
      <c r="A14" s="71"/>
      <c r="B14" s="67"/>
      <c r="C14" s="67"/>
      <c r="D14" s="67"/>
    </row>
    <row r="15" spans="1:4" x14ac:dyDescent="0.25">
      <c r="A15" s="67"/>
      <c r="B15" s="67"/>
      <c r="C15" s="67"/>
      <c r="D15" s="67"/>
    </row>
    <row r="16" spans="1:4" x14ac:dyDescent="0.25">
      <c r="A16" s="67"/>
      <c r="B16" s="67"/>
      <c r="C16" s="67"/>
      <c r="D16" s="67"/>
    </row>
    <row r="17" spans="1:4" x14ac:dyDescent="0.25">
      <c r="A17" s="67"/>
      <c r="B17" s="67"/>
      <c r="C17" s="67"/>
      <c r="D17" s="67"/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D19" sqref="D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158" t="s">
        <v>117</v>
      </c>
      <c r="B1" s="158"/>
      <c r="C1" s="158"/>
      <c r="D1" s="158"/>
      <c r="E1" s="158"/>
      <c r="F1" s="15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58" t="s">
        <v>17</v>
      </c>
      <c r="B3" s="158"/>
      <c r="C3" s="158"/>
      <c r="D3" s="158"/>
      <c r="E3" s="158"/>
      <c r="F3" s="158"/>
    </row>
    <row r="4" spans="1:6" ht="18" x14ac:dyDescent="0.25">
      <c r="A4" s="4"/>
      <c r="B4" s="4"/>
      <c r="C4" s="4"/>
      <c r="D4" s="4"/>
      <c r="E4" s="4"/>
      <c r="F4" s="4"/>
    </row>
    <row r="5" spans="1:6" ht="18" customHeight="1" x14ac:dyDescent="0.25">
      <c r="A5" s="158" t="s">
        <v>47</v>
      </c>
      <c r="B5" s="158"/>
      <c r="C5" s="158"/>
      <c r="D5" s="158"/>
      <c r="E5" s="158"/>
      <c r="F5" s="158"/>
    </row>
    <row r="6" spans="1:6" ht="18" x14ac:dyDescent="0.25">
      <c r="A6" s="4"/>
      <c r="B6" s="4"/>
      <c r="C6" s="4"/>
      <c r="D6" s="4"/>
      <c r="E6" s="4"/>
      <c r="F6" s="4"/>
    </row>
    <row r="7" spans="1:6" x14ac:dyDescent="0.25">
      <c r="A7" s="17" t="s">
        <v>5</v>
      </c>
      <c r="B7" s="16" t="s">
        <v>6</v>
      </c>
      <c r="C7" s="16" t="s">
        <v>28</v>
      </c>
      <c r="D7" s="16" t="s">
        <v>104</v>
      </c>
      <c r="E7" s="17" t="s">
        <v>107</v>
      </c>
      <c r="F7" s="17" t="s">
        <v>106</v>
      </c>
    </row>
    <row r="8" spans="1:6" x14ac:dyDescent="0.25">
      <c r="A8" s="32"/>
      <c r="B8" s="33"/>
      <c r="C8" s="31" t="s">
        <v>49</v>
      </c>
      <c r="D8" s="33"/>
      <c r="E8" s="32"/>
      <c r="F8" s="32"/>
    </row>
    <row r="9" spans="1:6" ht="25.5" x14ac:dyDescent="0.25">
      <c r="A9" s="9">
        <v>8</v>
      </c>
      <c r="B9" s="9"/>
      <c r="C9" s="9" t="s">
        <v>14</v>
      </c>
      <c r="D9" s="7"/>
      <c r="E9" s="8"/>
      <c r="F9" s="8"/>
    </row>
    <row r="10" spans="1:6" x14ac:dyDescent="0.25">
      <c r="A10" s="9"/>
      <c r="B10" s="14">
        <v>84</v>
      </c>
      <c r="C10" s="14" t="s">
        <v>21</v>
      </c>
      <c r="D10" s="7"/>
      <c r="E10" s="8"/>
      <c r="F10" s="8"/>
    </row>
    <row r="11" spans="1:6" x14ac:dyDescent="0.25">
      <c r="A11" s="9"/>
      <c r="B11" s="14"/>
      <c r="C11" s="34"/>
      <c r="D11" s="7"/>
      <c r="E11" s="8"/>
      <c r="F11" s="8"/>
    </row>
    <row r="12" spans="1:6" x14ac:dyDescent="0.25">
      <c r="A12" s="9"/>
      <c r="B12" s="14"/>
      <c r="C12" s="31" t="s">
        <v>52</v>
      </c>
      <c r="D12" s="7"/>
      <c r="E12" s="8"/>
      <c r="F12" s="8"/>
    </row>
    <row r="13" spans="1:6" ht="25.5" x14ac:dyDescent="0.25">
      <c r="A13" s="12">
        <v>5</v>
      </c>
      <c r="B13" s="13"/>
      <c r="C13" s="22" t="s">
        <v>15</v>
      </c>
      <c r="D13" s="7"/>
      <c r="E13" s="8"/>
      <c r="F13" s="8"/>
    </row>
    <row r="14" spans="1:6" ht="25.5" x14ac:dyDescent="0.25">
      <c r="A14" s="14"/>
      <c r="B14" s="14">
        <v>54</v>
      </c>
      <c r="C14" s="23" t="s">
        <v>22</v>
      </c>
      <c r="D14" s="7"/>
      <c r="E14" s="8"/>
      <c r="F14" s="8"/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C26" sqref="C26"/>
    </sheetView>
  </sheetViews>
  <sheetFormatPr defaultRowHeight="15" x14ac:dyDescent="0.25"/>
  <cols>
    <col min="1" max="4" width="25.28515625" customWidth="1"/>
  </cols>
  <sheetData>
    <row r="1" spans="1:4" ht="42" customHeight="1" x14ac:dyDescent="0.25">
      <c r="A1" s="158" t="s">
        <v>117</v>
      </c>
      <c r="B1" s="158"/>
      <c r="C1" s="158"/>
      <c r="D1" s="158"/>
    </row>
    <row r="2" spans="1:4" ht="18" customHeight="1" x14ac:dyDescent="0.25">
      <c r="A2" s="21"/>
      <c r="B2" s="21"/>
      <c r="C2" s="21"/>
      <c r="D2" s="21"/>
    </row>
    <row r="3" spans="1:4" ht="15.75" customHeight="1" x14ac:dyDescent="0.25">
      <c r="A3" s="158" t="s">
        <v>17</v>
      </c>
      <c r="B3" s="158"/>
      <c r="C3" s="158"/>
      <c r="D3" s="158"/>
    </row>
    <row r="4" spans="1:4" ht="18" x14ac:dyDescent="0.25">
      <c r="A4" s="21"/>
      <c r="B4" s="21"/>
      <c r="C4" s="21"/>
      <c r="D4" s="21"/>
    </row>
    <row r="5" spans="1:4" ht="18" customHeight="1" x14ac:dyDescent="0.25">
      <c r="A5" s="158" t="s">
        <v>48</v>
      </c>
      <c r="B5" s="158"/>
      <c r="C5" s="158"/>
      <c r="D5" s="158"/>
    </row>
    <row r="6" spans="1:4" ht="18" x14ac:dyDescent="0.25">
      <c r="A6" s="21"/>
      <c r="B6" s="21"/>
      <c r="C6" s="21"/>
      <c r="D6" s="21"/>
    </row>
    <row r="7" spans="1:4" x14ac:dyDescent="0.25">
      <c r="A7" s="16" t="s">
        <v>40</v>
      </c>
      <c r="B7" s="16" t="s">
        <v>104</v>
      </c>
      <c r="C7" s="17" t="s">
        <v>105</v>
      </c>
      <c r="D7" s="17" t="s">
        <v>106</v>
      </c>
    </row>
    <row r="8" spans="1:4" x14ac:dyDescent="0.25">
      <c r="A8" s="9" t="s">
        <v>49</v>
      </c>
      <c r="B8" s="7"/>
      <c r="C8" s="8"/>
      <c r="D8" s="8"/>
    </row>
    <row r="9" spans="1:4" ht="25.5" x14ac:dyDescent="0.25">
      <c r="A9" s="9" t="s">
        <v>50</v>
      </c>
      <c r="B9" s="7"/>
      <c r="C9" s="8"/>
      <c r="D9" s="8"/>
    </row>
    <row r="10" spans="1:4" ht="25.5" x14ac:dyDescent="0.25">
      <c r="A10" s="15" t="s">
        <v>51</v>
      </c>
      <c r="B10" s="7"/>
      <c r="C10" s="8"/>
      <c r="D10" s="8"/>
    </row>
    <row r="11" spans="1:4" x14ac:dyDescent="0.25">
      <c r="A11" s="15"/>
      <c r="B11" s="7"/>
      <c r="C11" s="8"/>
      <c r="D11" s="8"/>
    </row>
    <row r="12" spans="1:4" x14ac:dyDescent="0.25">
      <c r="A12" s="9" t="s">
        <v>52</v>
      </c>
      <c r="B12" s="7"/>
      <c r="C12" s="8"/>
      <c r="D12" s="8"/>
    </row>
    <row r="13" spans="1:4" x14ac:dyDescent="0.25">
      <c r="A13" s="22" t="s">
        <v>43</v>
      </c>
      <c r="B13" s="7"/>
      <c r="C13" s="8"/>
      <c r="D13" s="8"/>
    </row>
    <row r="14" spans="1:4" x14ac:dyDescent="0.25">
      <c r="A14" s="11" t="s">
        <v>44</v>
      </c>
      <c r="B14" s="7"/>
      <c r="C14" s="8"/>
      <c r="D14" s="8"/>
    </row>
    <row r="15" spans="1:4" x14ac:dyDescent="0.25">
      <c r="A15" s="22" t="s">
        <v>45</v>
      </c>
      <c r="B15" s="7"/>
      <c r="C15" s="8"/>
      <c r="D15" s="8"/>
    </row>
    <row r="16" spans="1:4" x14ac:dyDescent="0.25">
      <c r="A16" s="11" t="s">
        <v>46</v>
      </c>
      <c r="B16" s="7"/>
      <c r="C16" s="8"/>
      <c r="D16" s="8"/>
    </row>
  </sheetData>
  <mergeCells count="3">
    <mergeCell ref="A1:D1"/>
    <mergeCell ref="A3:D3"/>
    <mergeCell ref="A5:D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2"/>
  <sheetViews>
    <sheetView tabSelected="1" workbookViewId="0">
      <selection activeCell="I31" sqref="I3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7" ht="42" customHeight="1" x14ac:dyDescent="0.25">
      <c r="A1" s="158" t="s">
        <v>117</v>
      </c>
      <c r="B1" s="158"/>
      <c r="C1" s="158"/>
      <c r="D1" s="158"/>
      <c r="E1" s="158"/>
      <c r="F1" s="158"/>
      <c r="G1" s="158"/>
    </row>
    <row r="2" spans="1:7" ht="18" x14ac:dyDescent="0.25">
      <c r="A2" s="4"/>
      <c r="B2" s="4"/>
      <c r="C2" s="4"/>
      <c r="D2" s="4"/>
      <c r="E2" s="4"/>
      <c r="F2" s="4"/>
      <c r="G2" s="4"/>
    </row>
    <row r="3" spans="1:7" ht="18" customHeight="1" thickBot="1" x14ac:dyDescent="0.3">
      <c r="A3" s="158" t="s">
        <v>16</v>
      </c>
      <c r="B3" s="170"/>
      <c r="C3" s="170"/>
      <c r="D3" s="170"/>
      <c r="E3" s="170"/>
      <c r="F3" s="170"/>
      <c r="G3" s="170"/>
    </row>
    <row r="4" spans="1:7" x14ac:dyDescent="0.25">
      <c r="A4" s="206" t="s">
        <v>18</v>
      </c>
      <c r="B4" s="207"/>
      <c r="C4" s="207"/>
      <c r="D4" s="85" t="s">
        <v>19</v>
      </c>
      <c r="E4" s="85" t="s">
        <v>104</v>
      </c>
      <c r="F4" s="110" t="s">
        <v>105</v>
      </c>
      <c r="G4" s="110" t="s">
        <v>106</v>
      </c>
    </row>
    <row r="5" spans="1:7" ht="15" customHeight="1" x14ac:dyDescent="0.25">
      <c r="A5" s="204" t="s">
        <v>93</v>
      </c>
      <c r="B5" s="205"/>
      <c r="C5" s="205"/>
      <c r="D5" s="81" t="s">
        <v>94</v>
      </c>
      <c r="E5" s="66">
        <f>SUM(E6+E12+E38+E43)</f>
        <v>933323</v>
      </c>
      <c r="F5" s="66">
        <f>SUM(F6+F12+F38+F43)</f>
        <v>178954</v>
      </c>
      <c r="G5" s="66">
        <f>SUM(G6+G12+G38+G43)</f>
        <v>1112277</v>
      </c>
    </row>
    <row r="6" spans="1:7" ht="27.75" customHeight="1" x14ac:dyDescent="0.25">
      <c r="A6" s="202" t="s">
        <v>76</v>
      </c>
      <c r="B6" s="203"/>
      <c r="C6" s="203"/>
      <c r="D6" s="141" t="s">
        <v>95</v>
      </c>
      <c r="E6" s="142">
        <f>SUM(E9:E10)</f>
        <v>413323</v>
      </c>
      <c r="F6" s="142">
        <f t="shared" ref="F6:G6" si="0">SUM(F9:F10)</f>
        <v>28954</v>
      </c>
      <c r="G6" s="142">
        <f t="shared" si="0"/>
        <v>442277</v>
      </c>
    </row>
    <row r="7" spans="1:7" ht="24.75" customHeight="1" x14ac:dyDescent="0.25">
      <c r="A7" s="227" t="s">
        <v>125</v>
      </c>
      <c r="B7" s="228"/>
      <c r="C7" s="229"/>
      <c r="D7" s="141" t="s">
        <v>127</v>
      </c>
      <c r="E7" s="142">
        <v>413323</v>
      </c>
      <c r="F7" s="142">
        <f>SUM(F9+F10+F11)</f>
        <v>28954</v>
      </c>
      <c r="G7" s="142">
        <f>SUM(G9+G10+G11)</f>
        <v>442277</v>
      </c>
    </row>
    <row r="8" spans="1:7" x14ac:dyDescent="0.25">
      <c r="A8" s="144">
        <v>3</v>
      </c>
      <c r="B8" s="145"/>
      <c r="C8" s="146"/>
      <c r="D8" s="141" t="s">
        <v>9</v>
      </c>
      <c r="E8" s="142">
        <f>SUM(E9+E10+E11)</f>
        <v>413323</v>
      </c>
      <c r="F8" s="142">
        <v>28954</v>
      </c>
      <c r="G8" s="142">
        <v>442277</v>
      </c>
    </row>
    <row r="9" spans="1:7" x14ac:dyDescent="0.25">
      <c r="A9" s="147">
        <v>31</v>
      </c>
      <c r="B9" s="148"/>
      <c r="C9" s="149"/>
      <c r="D9" s="150" t="s">
        <v>10</v>
      </c>
      <c r="E9" s="143">
        <v>360696</v>
      </c>
      <c r="F9" s="143">
        <v>28954</v>
      </c>
      <c r="G9" s="143">
        <v>389650</v>
      </c>
    </row>
    <row r="10" spans="1:7" x14ac:dyDescent="0.25">
      <c r="A10" s="147">
        <v>32</v>
      </c>
      <c r="B10" s="148"/>
      <c r="C10" s="149"/>
      <c r="D10" s="150" t="s">
        <v>20</v>
      </c>
      <c r="E10" s="143">
        <v>52627</v>
      </c>
      <c r="F10" s="143">
        <v>0</v>
      </c>
      <c r="G10" s="143">
        <v>52627</v>
      </c>
    </row>
    <row r="11" spans="1:7" x14ac:dyDescent="0.25">
      <c r="A11" s="147">
        <v>34</v>
      </c>
      <c r="B11" s="148"/>
      <c r="C11" s="149"/>
      <c r="D11" s="150" t="s">
        <v>64</v>
      </c>
      <c r="E11" s="143">
        <v>0</v>
      </c>
      <c r="F11" s="143">
        <v>0</v>
      </c>
      <c r="G11" s="143">
        <v>0</v>
      </c>
    </row>
    <row r="12" spans="1:7" ht="25.5" customHeight="1" x14ac:dyDescent="0.25">
      <c r="A12" s="196" t="s">
        <v>77</v>
      </c>
      <c r="B12" s="197"/>
      <c r="C12" s="197"/>
      <c r="D12" s="116" t="s">
        <v>96</v>
      </c>
      <c r="E12" s="117">
        <f>SUM(E13+E22+E27)</f>
        <v>482000</v>
      </c>
      <c r="F12" s="117">
        <v>150000</v>
      </c>
      <c r="G12" s="117">
        <v>632000</v>
      </c>
    </row>
    <row r="13" spans="1:7" ht="15" customHeight="1" x14ac:dyDescent="0.25">
      <c r="A13" s="196" t="s">
        <v>75</v>
      </c>
      <c r="B13" s="197"/>
      <c r="C13" s="197"/>
      <c r="D13" s="116" t="s">
        <v>67</v>
      </c>
      <c r="E13" s="117">
        <v>300000</v>
      </c>
      <c r="F13" s="117">
        <v>0</v>
      </c>
      <c r="G13" s="117">
        <v>300000</v>
      </c>
    </row>
    <row r="14" spans="1:7" ht="24" customHeight="1" x14ac:dyDescent="0.25">
      <c r="A14" s="196">
        <v>3</v>
      </c>
      <c r="B14" s="197"/>
      <c r="C14" s="197"/>
      <c r="D14" s="116" t="s">
        <v>9</v>
      </c>
      <c r="E14" s="117">
        <f>SUM(E15+E16)</f>
        <v>300000</v>
      </c>
      <c r="F14" s="117">
        <v>0</v>
      </c>
      <c r="G14" s="117">
        <v>300000</v>
      </c>
    </row>
    <row r="15" spans="1:7" ht="25.5" customHeight="1" x14ac:dyDescent="0.25">
      <c r="A15" s="222">
        <v>31</v>
      </c>
      <c r="B15" s="223"/>
      <c r="C15" s="223"/>
      <c r="D15" s="118" t="s">
        <v>10</v>
      </c>
      <c r="E15" s="119">
        <v>289000</v>
      </c>
      <c r="F15" s="120">
        <v>0</v>
      </c>
      <c r="G15" s="120">
        <v>289000</v>
      </c>
    </row>
    <row r="16" spans="1:7" x14ac:dyDescent="0.25">
      <c r="A16" s="222">
        <v>32</v>
      </c>
      <c r="B16" s="223"/>
      <c r="C16" s="223"/>
      <c r="D16" s="118" t="s">
        <v>20</v>
      </c>
      <c r="E16" s="119">
        <v>11000</v>
      </c>
      <c r="F16" s="120">
        <v>0</v>
      </c>
      <c r="G16" s="120">
        <v>11000</v>
      </c>
    </row>
    <row r="17" spans="1:7" ht="15" customHeight="1" x14ac:dyDescent="0.25">
      <c r="A17" s="196" t="s">
        <v>118</v>
      </c>
      <c r="B17" s="197"/>
      <c r="C17" s="197"/>
      <c r="D17" s="116" t="s">
        <v>124</v>
      </c>
      <c r="E17" s="117">
        <v>0</v>
      </c>
      <c r="F17" s="117">
        <v>150000</v>
      </c>
      <c r="G17" s="117">
        <v>150000</v>
      </c>
    </row>
    <row r="18" spans="1:7" x14ac:dyDescent="0.25">
      <c r="A18" s="196">
        <v>3</v>
      </c>
      <c r="B18" s="197"/>
      <c r="C18" s="197"/>
      <c r="D18" s="116" t="s">
        <v>9</v>
      </c>
      <c r="E18" s="117">
        <v>0</v>
      </c>
      <c r="F18" s="117">
        <v>150000</v>
      </c>
      <c r="G18" s="117">
        <v>150000</v>
      </c>
    </row>
    <row r="19" spans="1:7" x14ac:dyDescent="0.25">
      <c r="A19" s="151">
        <v>31</v>
      </c>
      <c r="B19" s="116"/>
      <c r="C19" s="116"/>
      <c r="D19" s="118" t="s">
        <v>10</v>
      </c>
      <c r="E19" s="117">
        <v>0</v>
      </c>
      <c r="F19" s="117">
        <v>150000</v>
      </c>
      <c r="G19" s="117">
        <v>150000</v>
      </c>
    </row>
    <row r="20" spans="1:7" x14ac:dyDescent="0.25">
      <c r="A20" s="198">
        <v>32</v>
      </c>
      <c r="B20" s="199"/>
      <c r="C20" s="199"/>
      <c r="D20" s="121" t="s">
        <v>20</v>
      </c>
      <c r="E20" s="120">
        <v>0</v>
      </c>
      <c r="F20" s="120">
        <v>0</v>
      </c>
      <c r="G20" s="120">
        <v>0</v>
      </c>
    </row>
    <row r="21" spans="1:7" x14ac:dyDescent="0.25">
      <c r="A21" s="224">
        <v>34</v>
      </c>
      <c r="B21" s="225"/>
      <c r="C21" s="226"/>
      <c r="D21" s="121" t="s">
        <v>64</v>
      </c>
      <c r="E21" s="120">
        <v>0</v>
      </c>
      <c r="F21" s="120">
        <v>0</v>
      </c>
      <c r="G21" s="120">
        <v>0</v>
      </c>
    </row>
    <row r="22" spans="1:7" ht="15" customHeight="1" x14ac:dyDescent="0.25">
      <c r="A22" s="196" t="s">
        <v>119</v>
      </c>
      <c r="B22" s="197"/>
      <c r="C22" s="197"/>
      <c r="D22" s="116" t="s">
        <v>126</v>
      </c>
      <c r="E22" s="117">
        <f>SUM(E24:E26)</f>
        <v>137000</v>
      </c>
      <c r="F22" s="117">
        <f t="shared" ref="F22:G22" si="1">SUM(F24:F26)</f>
        <v>0</v>
      </c>
      <c r="G22" s="117">
        <f t="shared" si="1"/>
        <v>137000</v>
      </c>
    </row>
    <row r="23" spans="1:7" x14ac:dyDescent="0.25">
      <c r="A23" s="219"/>
      <c r="B23" s="220"/>
      <c r="C23" s="221"/>
      <c r="D23" s="116" t="s">
        <v>9</v>
      </c>
      <c r="E23" s="117">
        <v>137000</v>
      </c>
      <c r="F23" s="117">
        <v>0</v>
      </c>
      <c r="G23" s="117">
        <v>137000</v>
      </c>
    </row>
    <row r="24" spans="1:7" x14ac:dyDescent="0.25">
      <c r="A24" s="222">
        <v>31</v>
      </c>
      <c r="B24" s="223"/>
      <c r="C24" s="223"/>
      <c r="D24" s="118" t="s">
        <v>10</v>
      </c>
      <c r="E24" s="119">
        <v>58500</v>
      </c>
      <c r="F24" s="119">
        <v>0</v>
      </c>
      <c r="G24" s="119">
        <v>58500</v>
      </c>
    </row>
    <row r="25" spans="1:7" x14ac:dyDescent="0.25">
      <c r="A25" s="198">
        <v>32</v>
      </c>
      <c r="B25" s="199"/>
      <c r="C25" s="199"/>
      <c r="D25" s="121" t="s">
        <v>20</v>
      </c>
      <c r="E25" s="120">
        <v>78400</v>
      </c>
      <c r="F25" s="119">
        <v>0</v>
      </c>
      <c r="G25" s="119">
        <v>78400</v>
      </c>
    </row>
    <row r="26" spans="1:7" x14ac:dyDescent="0.25">
      <c r="A26" s="152">
        <v>34</v>
      </c>
      <c r="B26" s="121"/>
      <c r="C26" s="121"/>
      <c r="D26" s="121" t="s">
        <v>64</v>
      </c>
      <c r="E26" s="120">
        <v>100</v>
      </c>
      <c r="F26" s="119"/>
      <c r="G26" s="119">
        <v>100</v>
      </c>
    </row>
    <row r="27" spans="1:7" ht="15" customHeight="1" x14ac:dyDescent="0.25">
      <c r="A27" s="196" t="s">
        <v>121</v>
      </c>
      <c r="B27" s="197"/>
      <c r="C27" s="197"/>
      <c r="D27" s="116" t="s">
        <v>122</v>
      </c>
      <c r="E27" s="117">
        <f>SUM(E29+E30)</f>
        <v>45000</v>
      </c>
      <c r="F27" s="117">
        <f>SUM(F29+F30)</f>
        <v>0</v>
      </c>
      <c r="G27" s="117">
        <f>SUM(G29+G30)</f>
        <v>45000</v>
      </c>
    </row>
    <row r="28" spans="1:7" x14ac:dyDescent="0.25">
      <c r="A28" s="196">
        <v>3</v>
      </c>
      <c r="B28" s="197"/>
      <c r="C28" s="197"/>
      <c r="D28" s="153" t="s">
        <v>9</v>
      </c>
      <c r="E28" s="117">
        <v>45000</v>
      </c>
      <c r="F28" s="117">
        <v>0</v>
      </c>
      <c r="G28" s="117">
        <v>45000</v>
      </c>
    </row>
    <row r="29" spans="1:7" x14ac:dyDescent="0.25">
      <c r="A29" s="198">
        <v>31</v>
      </c>
      <c r="B29" s="199"/>
      <c r="C29" s="199"/>
      <c r="D29" s="154" t="s">
        <v>10</v>
      </c>
      <c r="E29" s="119">
        <v>43100</v>
      </c>
      <c r="F29" s="119">
        <v>0</v>
      </c>
      <c r="G29" s="119">
        <v>43100</v>
      </c>
    </row>
    <row r="30" spans="1:7" x14ac:dyDescent="0.25">
      <c r="A30" s="200">
        <v>32</v>
      </c>
      <c r="B30" s="201"/>
      <c r="C30" s="201"/>
      <c r="D30" s="154" t="s">
        <v>20</v>
      </c>
      <c r="E30" s="120">
        <v>1900</v>
      </c>
      <c r="F30" s="119">
        <v>0</v>
      </c>
      <c r="G30" s="119">
        <v>1900</v>
      </c>
    </row>
    <row r="31" spans="1:7" ht="25.5" customHeight="1" x14ac:dyDescent="0.25">
      <c r="A31" s="194" t="s">
        <v>79</v>
      </c>
      <c r="B31" s="195"/>
      <c r="C31" s="195"/>
      <c r="D31" s="111" t="s">
        <v>97</v>
      </c>
      <c r="E31" s="112">
        <v>0</v>
      </c>
      <c r="F31" s="122">
        <v>0</v>
      </c>
      <c r="G31" s="123">
        <f>SUM(G35+G37)</f>
        <v>0</v>
      </c>
    </row>
    <row r="32" spans="1:7" ht="25.5" customHeight="1" x14ac:dyDescent="0.25">
      <c r="A32" s="208" t="s">
        <v>123</v>
      </c>
      <c r="B32" s="209"/>
      <c r="C32" s="209"/>
      <c r="D32" s="111" t="s">
        <v>72</v>
      </c>
      <c r="E32" s="112">
        <v>0</v>
      </c>
      <c r="F32" s="112">
        <v>0</v>
      </c>
      <c r="G32" s="112">
        <v>0</v>
      </c>
    </row>
    <row r="33" spans="1:7" x14ac:dyDescent="0.25">
      <c r="A33" s="210">
        <v>3</v>
      </c>
      <c r="B33" s="211"/>
      <c r="C33" s="211"/>
      <c r="D33" s="124" t="s">
        <v>9</v>
      </c>
      <c r="E33" s="112">
        <v>0</v>
      </c>
      <c r="F33" s="112">
        <v>0</v>
      </c>
      <c r="G33" s="112">
        <v>0</v>
      </c>
    </row>
    <row r="34" spans="1:7" x14ac:dyDescent="0.25">
      <c r="A34" s="212">
        <v>31</v>
      </c>
      <c r="B34" s="213"/>
      <c r="C34" s="214"/>
      <c r="D34" s="115" t="s">
        <v>10</v>
      </c>
      <c r="E34" s="114">
        <v>0</v>
      </c>
      <c r="F34" s="113">
        <v>0</v>
      </c>
      <c r="G34" s="113">
        <v>0</v>
      </c>
    </row>
    <row r="35" spans="1:7" x14ac:dyDescent="0.25">
      <c r="A35" s="215">
        <v>32</v>
      </c>
      <c r="B35" s="216"/>
      <c r="C35" s="216"/>
      <c r="D35" s="115" t="s">
        <v>20</v>
      </c>
      <c r="E35" s="114">
        <v>0</v>
      </c>
      <c r="F35" s="113">
        <v>0</v>
      </c>
      <c r="G35" s="113">
        <v>0</v>
      </c>
    </row>
    <row r="36" spans="1:7" ht="25.5" x14ac:dyDescent="0.25">
      <c r="A36" s="217">
        <v>4</v>
      </c>
      <c r="B36" s="218"/>
      <c r="C36" s="218"/>
      <c r="D36" s="125" t="s">
        <v>11</v>
      </c>
      <c r="E36" s="126">
        <v>0</v>
      </c>
      <c r="F36" s="126">
        <v>0</v>
      </c>
      <c r="G36" s="126">
        <v>0</v>
      </c>
    </row>
    <row r="37" spans="1:7" ht="25.5" x14ac:dyDescent="0.25">
      <c r="A37" s="187">
        <v>42</v>
      </c>
      <c r="B37" s="188"/>
      <c r="C37" s="188"/>
      <c r="D37" s="115" t="s">
        <v>27</v>
      </c>
      <c r="E37" s="126">
        <v>0</v>
      </c>
      <c r="F37" s="126">
        <v>0</v>
      </c>
      <c r="G37" s="126">
        <v>0</v>
      </c>
    </row>
    <row r="38" spans="1:7" ht="25.5" customHeight="1" x14ac:dyDescent="0.25">
      <c r="A38" s="189" t="s">
        <v>80</v>
      </c>
      <c r="B38" s="190"/>
      <c r="C38" s="191"/>
      <c r="D38" s="128" t="s">
        <v>98</v>
      </c>
      <c r="E38" s="129">
        <f>SUM(E41+E42)</f>
        <v>20000</v>
      </c>
      <c r="F38" s="129">
        <v>0</v>
      </c>
      <c r="G38" s="129">
        <f>SUM(G41+G42)</f>
        <v>20000</v>
      </c>
    </row>
    <row r="39" spans="1:7" ht="15" customHeight="1" x14ac:dyDescent="0.25">
      <c r="A39" s="189" t="s">
        <v>119</v>
      </c>
      <c r="B39" s="190"/>
      <c r="C39" s="191"/>
      <c r="D39" s="130" t="s">
        <v>78</v>
      </c>
      <c r="E39" s="129">
        <f>SUM(E41+E42)</f>
        <v>20000</v>
      </c>
      <c r="F39" s="129">
        <v>0</v>
      </c>
      <c r="G39" s="129">
        <v>20000</v>
      </c>
    </row>
    <row r="40" spans="1:7" x14ac:dyDescent="0.25">
      <c r="A40" s="189">
        <v>3</v>
      </c>
      <c r="B40" s="190"/>
      <c r="C40" s="191"/>
      <c r="D40" s="130" t="s">
        <v>9</v>
      </c>
      <c r="E40" s="129">
        <v>20000</v>
      </c>
      <c r="F40" s="129">
        <v>0</v>
      </c>
      <c r="G40" s="129">
        <v>20000</v>
      </c>
    </row>
    <row r="41" spans="1:7" x14ac:dyDescent="0.25">
      <c r="A41" s="192">
        <v>31</v>
      </c>
      <c r="B41" s="193"/>
      <c r="C41" s="193"/>
      <c r="D41" s="131" t="s">
        <v>10</v>
      </c>
      <c r="E41" s="132">
        <v>14600</v>
      </c>
      <c r="F41" s="133">
        <v>0</v>
      </c>
      <c r="G41" s="133">
        <v>14600</v>
      </c>
    </row>
    <row r="42" spans="1:7" x14ac:dyDescent="0.25">
      <c r="A42" s="192">
        <v>32</v>
      </c>
      <c r="B42" s="193"/>
      <c r="C42" s="193"/>
      <c r="D42" s="131" t="s">
        <v>20</v>
      </c>
      <c r="E42" s="132">
        <v>5400</v>
      </c>
      <c r="F42" s="133">
        <v>0</v>
      </c>
      <c r="G42" s="133">
        <v>5400</v>
      </c>
    </row>
    <row r="43" spans="1:7" ht="38.25" customHeight="1" x14ac:dyDescent="0.25">
      <c r="A43" s="183" t="s">
        <v>99</v>
      </c>
      <c r="B43" s="184"/>
      <c r="C43" s="184"/>
      <c r="D43" s="134" t="s">
        <v>100</v>
      </c>
      <c r="E43" s="136">
        <f>SUM(E49+E52)</f>
        <v>18000</v>
      </c>
      <c r="F43" s="136">
        <f t="shared" ref="F43" si="2">SUM(F49+F52)</f>
        <v>0</v>
      </c>
      <c r="G43" s="136">
        <f>SUM(G49+G52)</f>
        <v>18000</v>
      </c>
    </row>
    <row r="44" spans="1:7" ht="15" customHeight="1" x14ac:dyDescent="0.25">
      <c r="A44" s="183" t="s">
        <v>75</v>
      </c>
      <c r="B44" s="184"/>
      <c r="C44" s="184"/>
      <c r="D44" s="127" t="s">
        <v>67</v>
      </c>
      <c r="E44" s="136">
        <v>0</v>
      </c>
      <c r="F44" s="136">
        <v>0</v>
      </c>
      <c r="G44" s="136">
        <v>0</v>
      </c>
    </row>
    <row r="45" spans="1:7" ht="25.5" x14ac:dyDescent="0.25">
      <c r="A45" s="183">
        <v>4</v>
      </c>
      <c r="B45" s="184"/>
      <c r="C45" s="184"/>
      <c r="D45" s="127" t="s">
        <v>11</v>
      </c>
      <c r="E45" s="136">
        <v>0</v>
      </c>
      <c r="F45" s="136">
        <v>0</v>
      </c>
      <c r="G45" s="136">
        <v>0</v>
      </c>
    </row>
    <row r="46" spans="1:7" ht="25.5" x14ac:dyDescent="0.25">
      <c r="A46" s="185">
        <v>42</v>
      </c>
      <c r="B46" s="186"/>
      <c r="C46" s="186"/>
      <c r="D46" s="135" t="s">
        <v>27</v>
      </c>
      <c r="E46" s="137">
        <v>0</v>
      </c>
      <c r="F46" s="137">
        <v>0</v>
      </c>
      <c r="G46" s="137">
        <v>0</v>
      </c>
    </row>
    <row r="47" spans="1:7" ht="30" customHeight="1" x14ac:dyDescent="0.25">
      <c r="A47" s="183" t="s">
        <v>119</v>
      </c>
      <c r="B47" s="184"/>
      <c r="C47" s="184"/>
      <c r="D47" s="127" t="s">
        <v>120</v>
      </c>
      <c r="E47" s="136">
        <v>8000</v>
      </c>
      <c r="F47" s="136">
        <v>0</v>
      </c>
      <c r="G47" s="136">
        <v>8000</v>
      </c>
    </row>
    <row r="48" spans="1:7" ht="25.5" x14ac:dyDescent="0.25">
      <c r="A48" s="183">
        <v>4</v>
      </c>
      <c r="B48" s="184"/>
      <c r="C48" s="184"/>
      <c r="D48" s="127" t="s">
        <v>11</v>
      </c>
      <c r="E48" s="136">
        <v>8000</v>
      </c>
      <c r="F48" s="136">
        <v>0</v>
      </c>
      <c r="G48" s="136">
        <v>8000</v>
      </c>
    </row>
    <row r="49" spans="1:7" ht="25.5" x14ac:dyDescent="0.25">
      <c r="A49" s="185">
        <v>42</v>
      </c>
      <c r="B49" s="186"/>
      <c r="C49" s="186"/>
      <c r="D49" s="135" t="s">
        <v>27</v>
      </c>
      <c r="E49" s="137">
        <v>8000</v>
      </c>
      <c r="F49" s="137">
        <v>0</v>
      </c>
      <c r="G49" s="137">
        <v>8000</v>
      </c>
    </row>
    <row r="50" spans="1:7" x14ac:dyDescent="0.25">
      <c r="A50" s="177" t="s">
        <v>121</v>
      </c>
      <c r="B50" s="178"/>
      <c r="C50" s="179"/>
      <c r="D50" s="138" t="s">
        <v>122</v>
      </c>
      <c r="E50" s="139">
        <v>10000</v>
      </c>
      <c r="F50" s="139">
        <v>0</v>
      </c>
      <c r="G50" s="139">
        <v>10000</v>
      </c>
    </row>
    <row r="51" spans="1:7" ht="25.5" x14ac:dyDescent="0.25">
      <c r="A51" s="177">
        <v>4</v>
      </c>
      <c r="B51" s="178"/>
      <c r="C51" s="179"/>
      <c r="D51" s="127" t="s">
        <v>11</v>
      </c>
      <c r="E51" s="139">
        <v>10000</v>
      </c>
      <c r="F51" s="139">
        <v>0</v>
      </c>
      <c r="G51" s="139">
        <v>10000</v>
      </c>
    </row>
    <row r="52" spans="1:7" ht="25.5" x14ac:dyDescent="0.25">
      <c r="A52" s="180">
        <v>42</v>
      </c>
      <c r="B52" s="181"/>
      <c r="C52" s="182"/>
      <c r="D52" s="135" t="s">
        <v>27</v>
      </c>
      <c r="E52" s="140">
        <v>10000</v>
      </c>
      <c r="F52" s="140">
        <v>0</v>
      </c>
      <c r="G52" s="140">
        <v>10000</v>
      </c>
    </row>
    <row r="53" spans="1:7" x14ac:dyDescent="0.25">
      <c r="A53" s="177"/>
      <c r="B53" s="178"/>
      <c r="C53" s="179"/>
      <c r="D53" s="138"/>
      <c r="E53" s="139"/>
      <c r="F53" s="140"/>
      <c r="G53" s="140"/>
    </row>
    <row r="73" ht="25.5" customHeight="1" x14ac:dyDescent="0.25"/>
    <row r="82" ht="26.25" customHeight="1" x14ac:dyDescent="0.25"/>
    <row r="121" ht="25.5" customHeight="1" x14ac:dyDescent="0.25"/>
    <row r="128" ht="25.5" customHeight="1" x14ac:dyDescent="0.25"/>
    <row r="135" spans="6:6" ht="25.5" customHeight="1" x14ac:dyDescent="0.25"/>
    <row r="136" spans="6:6" ht="15" customHeight="1" x14ac:dyDescent="0.25"/>
    <row r="137" spans="6:6" ht="15" customHeight="1" x14ac:dyDescent="0.25"/>
    <row r="139" spans="6:6" ht="15" customHeight="1" x14ac:dyDescent="0.25"/>
    <row r="140" spans="6:6" ht="15" customHeight="1" x14ac:dyDescent="0.25">
      <c r="F140" s="80"/>
    </row>
    <row r="141" spans="6:6" ht="16.5" customHeight="1" x14ac:dyDescent="0.25"/>
    <row r="142" spans="6:6" ht="15" customHeight="1" x14ac:dyDescent="0.25"/>
  </sheetData>
  <autoFilter ref="G1:G140"/>
  <mergeCells count="46">
    <mergeCell ref="A15:C15"/>
    <mergeCell ref="A16:C16"/>
    <mergeCell ref="A7:C7"/>
    <mergeCell ref="A14:C14"/>
    <mergeCell ref="A13:C13"/>
    <mergeCell ref="A12:C12"/>
    <mergeCell ref="A23:C23"/>
    <mergeCell ref="A24:C24"/>
    <mergeCell ref="A25:C25"/>
    <mergeCell ref="A17:C17"/>
    <mergeCell ref="A18:C18"/>
    <mergeCell ref="A20:C20"/>
    <mergeCell ref="A21:C21"/>
    <mergeCell ref="A22:C22"/>
    <mergeCell ref="A32:C32"/>
    <mergeCell ref="A33:C33"/>
    <mergeCell ref="A34:C34"/>
    <mergeCell ref="A35:C35"/>
    <mergeCell ref="A36:C36"/>
    <mergeCell ref="A6:C6"/>
    <mergeCell ref="A1:G1"/>
    <mergeCell ref="A3:G3"/>
    <mergeCell ref="A5:C5"/>
    <mergeCell ref="A4:C4"/>
    <mergeCell ref="A31:C31"/>
    <mergeCell ref="A27:C27"/>
    <mergeCell ref="A28:C28"/>
    <mergeCell ref="A29:C29"/>
    <mergeCell ref="A30:C30"/>
    <mergeCell ref="A43:C43"/>
    <mergeCell ref="A37:C37"/>
    <mergeCell ref="A38:C38"/>
    <mergeCell ref="A49:C49"/>
    <mergeCell ref="A50:C50"/>
    <mergeCell ref="A39:C39"/>
    <mergeCell ref="A40:C40"/>
    <mergeCell ref="A41:C41"/>
    <mergeCell ref="A42:C42"/>
    <mergeCell ref="A53:C53"/>
    <mergeCell ref="A51:C51"/>
    <mergeCell ref="A52:C52"/>
    <mergeCell ref="A44:C44"/>
    <mergeCell ref="A45:C45"/>
    <mergeCell ref="A46:C46"/>
    <mergeCell ref="A47:C47"/>
    <mergeCell ref="A48:C4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JVP Virovitica</cp:lastModifiedBy>
  <cp:lastPrinted>2025-06-11T07:32:52Z</cp:lastPrinted>
  <dcterms:created xsi:type="dcterms:W3CDTF">2022-08-12T12:51:27Z</dcterms:created>
  <dcterms:modified xsi:type="dcterms:W3CDTF">2025-06-11T07:32:54Z</dcterms:modified>
</cp:coreProperties>
</file>